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270" windowWidth="13710" windowHeight="13110" activeTab="1"/>
  </bookViews>
  <sheets>
    <sheet name="абс" sheetId="1" r:id="rId1"/>
    <sheet name="на 100 тыс" sheetId="2" r:id="rId2"/>
    <sheet name="Лист1" sheetId="3" r:id="rId3"/>
  </sheets>
  <definedNames>
    <definedName name="_xlnm.Print_Area" localSheetId="0">'абс'!$A$1:$AN$41</definedName>
    <definedName name="_xlnm.Print_Area" localSheetId="1">'на 100 тыс'!$A$2:$AR$43</definedName>
  </definedNames>
  <calcPr fullCalcOnLoad="1"/>
</workbook>
</file>

<file path=xl/sharedStrings.xml><?xml version="1.0" encoding="utf-8"?>
<sst xmlns="http://schemas.openxmlformats.org/spreadsheetml/2006/main" count="292" uniqueCount="79">
  <si>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</si>
  <si>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</si>
  <si>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</si>
  <si>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</si>
  <si>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</si>
  <si>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</si>
  <si>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</si>
  <si>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</si>
  <si>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</si>
  <si>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</si>
  <si>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</si>
  <si>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</si>
  <si>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</si>
  <si>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</si>
  <si>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</si>
  <si>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</si>
  <si>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</si>
  <si>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</si>
  <si>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</si>
  <si>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</si>
  <si>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</si>
  <si>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</si>
  <si>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</si>
  <si>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</si>
  <si>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</si>
  <si>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</si>
  <si>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</si>
  <si>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</si>
  <si>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</si>
  <si>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</si>
  <si>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</si>
  <si>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</si>
  <si>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</si>
  <si>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</si>
  <si>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</si>
  <si>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</si>
  <si>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</si>
  <si>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</si>
  <si>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</si>
  <si>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</si>
  <si>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</si>
  <si>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</si>
  <si>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</si>
  <si>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</si>
  <si>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</si>
  <si>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</si>
  <si>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</si>
  <si>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</si>
  <si>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</si>
  <si>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</si>
  <si>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</si>
  <si>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</si>
  <si>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</si>
  <si>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Алкогольная кардиодистрофия</t>
  </si>
  <si>
    <t>старость</t>
  </si>
  <si>
    <t>Сахарный диабет</t>
  </si>
  <si>
    <t>сахарный диабет</t>
  </si>
  <si>
    <t>Пневмонии</t>
  </si>
  <si>
    <t>доля старости</t>
  </si>
  <si>
    <t>доля с/м</t>
  </si>
  <si>
    <t>1 мес 2016</t>
  </si>
  <si>
    <t>2 мес 2016</t>
  </si>
  <si>
    <t>3 мес 2016</t>
  </si>
  <si>
    <t>4 мес 2016</t>
  </si>
  <si>
    <t>5 мес 2016</t>
  </si>
  <si>
    <t>6 мес 2016</t>
  </si>
  <si>
    <t>7 мес 2016</t>
  </si>
  <si>
    <t>8 мес 2016</t>
  </si>
  <si>
    <t>9 мес 2016</t>
  </si>
  <si>
    <t>10 мес 2016</t>
  </si>
  <si>
    <t>11 мес 2016</t>
  </si>
  <si>
    <t>12 мес 2016</t>
  </si>
  <si>
    <t>всего умерло</t>
  </si>
  <si>
    <t>Болезни нервной системы</t>
  </si>
  <si>
    <t>Психические болезни</t>
  </si>
  <si>
    <t>за январь- июнь</t>
  </si>
  <si>
    <t>Число умерших от некоторых причин в разрезе территорий Удмуртской Республики за  9 месяцев 2015- 2016гг.</t>
  </si>
  <si>
    <t>Число умерших от некоторых причин в разрезе территорий Удмуртской Республики за 2013, 2014, 2015 , 9 месяцев 2016 года</t>
  </si>
  <si>
    <t>Смертность населения за 2013, 2014, 2015 , 9 месяцев 2016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</si>
</sst>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41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176" fontId="0" fillId="0" borderId="47" xfId="0" applyNumberFormat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176" fontId="0" fillId="0" borderId="50" xfId="0" applyNumberFormat="1" applyBorder="1" applyAlignment="1">
      <alignment horizontal="center"/>
    </xf>
    <xf numFmtId="176" fontId="0" fillId="0" borderId="51" xfId="0" applyNumberFormat="1" applyBorder="1" applyAlignment="1">
      <alignment horizontal="center"/>
    </xf>
    <xf numFmtId="176" fontId="0" fillId="0" borderId="52" xfId="0" applyNumberFormat="1" applyBorder="1" applyAlignment="1">
      <alignment horizontal="center"/>
    </xf>
    <xf numFmtId="176" fontId="0" fillId="0" borderId="53" xfId="0" applyNumberForma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54" xfId="0" applyFont="1" applyBorder="1" applyAlignment="1">
      <alignment/>
    </xf>
    <xf numFmtId="176" fontId="1" fillId="33" borderId="42" xfId="0" applyNumberFormat="1" applyFont="1" applyFill="1" applyBorder="1" applyAlignment="1">
      <alignment horizontal="center"/>
    </xf>
    <xf numFmtId="176" fontId="1" fillId="33" borderId="55" xfId="0" applyNumberFormat="1" applyFont="1" applyFill="1" applyBorder="1" applyAlignment="1">
      <alignment horizontal="center"/>
    </xf>
    <xf numFmtId="176" fontId="1" fillId="33" borderId="26" xfId="0" applyNumberFormat="1" applyFont="1" applyFill="1" applyBorder="1" applyAlignment="1">
      <alignment horizontal="center"/>
    </xf>
    <xf numFmtId="176" fontId="1" fillId="33" borderId="56" xfId="0" applyNumberFormat="1" applyFont="1" applyFill="1" applyBorder="1" applyAlignment="1">
      <alignment horizontal="center"/>
    </xf>
    <xf numFmtId="176" fontId="1" fillId="33" borderId="57" xfId="0" applyNumberFormat="1" applyFont="1" applyFill="1" applyBorder="1" applyAlignment="1">
      <alignment horizontal="center"/>
    </xf>
    <xf numFmtId="176" fontId="1" fillId="33" borderId="28" xfId="0" applyNumberFormat="1" applyFont="1" applyFill="1" applyBorder="1" applyAlignment="1">
      <alignment horizontal="center"/>
    </xf>
    <xf numFmtId="176" fontId="1" fillId="33" borderId="58" xfId="0" applyNumberFormat="1" applyFont="1" applyFill="1" applyBorder="1" applyAlignment="1">
      <alignment horizontal="center"/>
    </xf>
    <xf numFmtId="176" fontId="1" fillId="33" borderId="59" xfId="0" applyNumberFormat="1" applyFont="1" applyFill="1" applyBorder="1" applyAlignment="1">
      <alignment horizontal="center"/>
    </xf>
    <xf numFmtId="0" fontId="1" fillId="33" borderId="58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62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9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63" xfId="0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1" fontId="1" fillId="0" borderId="65" xfId="0" applyNumberFormat="1" applyFont="1" applyBorder="1" applyAlignment="1">
      <alignment horizontal="center"/>
    </xf>
    <xf numFmtId="176" fontId="0" fillId="0" borderId="47" xfId="0" applyNumberFormat="1" applyFont="1" applyBorder="1" applyAlignment="1">
      <alignment horizontal="center"/>
    </xf>
    <xf numFmtId="176" fontId="0" fillId="0" borderId="48" xfId="0" applyNumberFormat="1" applyFont="1" applyBorder="1" applyAlignment="1">
      <alignment horizontal="center"/>
    </xf>
    <xf numFmtId="176" fontId="0" fillId="0" borderId="49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horizontal="center"/>
    </xf>
    <xf numFmtId="176" fontId="0" fillId="0" borderId="43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0" fontId="0" fillId="0" borderId="66" xfId="0" applyFont="1" applyBorder="1" applyAlignment="1">
      <alignment/>
    </xf>
    <xf numFmtId="176" fontId="0" fillId="0" borderId="34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37" xfId="0" applyFont="1" applyBorder="1" applyAlignment="1">
      <alignment/>
    </xf>
    <xf numFmtId="1" fontId="1" fillId="0" borderId="27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1" fontId="3" fillId="0" borderId="51" xfId="0" applyNumberFormat="1" applyFont="1" applyBorder="1" applyAlignment="1">
      <alignment horizontal="center"/>
    </xf>
    <xf numFmtId="1" fontId="3" fillId="0" borderId="67" xfId="0" applyNumberFormat="1" applyFont="1" applyBorder="1" applyAlignment="1">
      <alignment horizontal="center"/>
    </xf>
    <xf numFmtId="1" fontId="3" fillId="0" borderId="68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0" fillId="0" borderId="69" xfId="0" applyFont="1" applyBorder="1" applyAlignment="1">
      <alignment/>
    </xf>
    <xf numFmtId="0" fontId="1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" fontId="3" fillId="0" borderId="1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66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176" fontId="1" fillId="0" borderId="37" xfId="0" applyNumberFormat="1" applyFont="1" applyBorder="1" applyAlignment="1">
      <alignment horizontal="center"/>
    </xf>
    <xf numFmtId="176" fontId="1" fillId="33" borderId="38" xfId="0" applyNumberFormat="1" applyFont="1" applyFill="1" applyBorder="1" applyAlignment="1">
      <alignment horizontal="center"/>
    </xf>
    <xf numFmtId="176" fontId="1" fillId="33" borderId="54" xfId="0" applyNumberFormat="1" applyFont="1" applyFill="1" applyBorder="1" applyAlignment="1">
      <alignment horizontal="center"/>
    </xf>
    <xf numFmtId="176" fontId="1" fillId="33" borderId="33" xfId="0" applyNumberFormat="1" applyFont="1" applyFill="1" applyBorder="1" applyAlignment="1">
      <alignment horizontal="center"/>
    </xf>
    <xf numFmtId="176" fontId="1" fillId="33" borderId="27" xfId="0" applyNumberFormat="1" applyFont="1" applyFill="1" applyBorder="1" applyAlignment="1">
      <alignment horizontal="center"/>
    </xf>
    <xf numFmtId="176" fontId="1" fillId="33" borderId="32" xfId="0" applyNumberFormat="1" applyFont="1" applyFill="1" applyBorder="1" applyAlignment="1">
      <alignment horizontal="center"/>
    </xf>
    <xf numFmtId="176" fontId="1" fillId="33" borderId="43" xfId="0" applyNumberFormat="1" applyFont="1" applyFill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176" fontId="1" fillId="0" borderId="65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33" borderId="60" xfId="0" applyNumberFormat="1" applyFont="1" applyFill="1" applyBorder="1" applyAlignment="1">
      <alignment horizontal="center"/>
    </xf>
    <xf numFmtId="176" fontId="1" fillId="33" borderId="37" xfId="0" applyNumberFormat="1" applyFont="1" applyFill="1" applyBorder="1" applyAlignment="1">
      <alignment horizontal="center"/>
    </xf>
    <xf numFmtId="176" fontId="1" fillId="33" borderId="30" xfId="0" applyNumberFormat="1" applyFont="1" applyFill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1" fillId="0" borderId="34" xfId="0" applyNumberFormat="1" applyFon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62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6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69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3" borderId="55" xfId="0" applyFont="1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73" xfId="0" applyNumberFormat="1" applyBorder="1" applyAlignment="1">
      <alignment horizontal="center" wrapText="1"/>
    </xf>
    <xf numFmtId="0" fontId="0" fillId="0" borderId="49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62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zoomScalePageLayoutView="0" workbookViewId="0" topLeftCell="P1">
      <selection activeCell="AM11" sqref="AM11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201" t="s">
        <v>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6:14" ht="13.5" thickBot="1">
      <c r="F3" s="175"/>
      <c r="G3" s="175"/>
      <c r="H3" s="175"/>
      <c r="I3" s="175"/>
      <c r="J3" s="175"/>
      <c r="K3" s="175"/>
      <c r="L3" s="175"/>
      <c r="M3" s="175"/>
      <c r="N3" s="175"/>
    </row>
    <row r="4" spans="1:38" ht="12.75" customHeight="1" thickBot="1">
      <c r="A4" s="204" t="s">
        <v>0</v>
      </c>
      <c r="B4" s="193" t="s">
        <v>35</v>
      </c>
      <c r="C4" s="194"/>
      <c r="D4" s="194"/>
      <c r="E4" s="207"/>
      <c r="F4" s="193" t="s">
        <v>38</v>
      </c>
      <c r="G4" s="194"/>
      <c r="H4" s="194"/>
      <c r="I4" s="194"/>
      <c r="J4" s="194"/>
      <c r="K4" s="194"/>
      <c r="L4" s="194"/>
      <c r="M4" s="194"/>
      <c r="N4" s="194"/>
      <c r="O4" s="194"/>
      <c r="P4" s="182" t="s">
        <v>49</v>
      </c>
      <c r="Q4" s="183"/>
      <c r="R4" s="186" t="s">
        <v>48</v>
      </c>
      <c r="S4" s="187"/>
      <c r="T4" s="186" t="s">
        <v>57</v>
      </c>
      <c r="U4" s="196"/>
      <c r="V4" s="190" t="s">
        <v>0</v>
      </c>
      <c r="W4" s="193" t="s">
        <v>43</v>
      </c>
      <c r="X4" s="194"/>
      <c r="Y4" s="194"/>
      <c r="Z4" s="194"/>
      <c r="AA4" s="194"/>
      <c r="AB4" s="207"/>
      <c r="AC4" s="186" t="s">
        <v>47</v>
      </c>
      <c r="AD4" s="187"/>
      <c r="AE4" s="186" t="s">
        <v>73</v>
      </c>
      <c r="AF4" s="196"/>
      <c r="AG4" s="187" t="s">
        <v>74</v>
      </c>
      <c r="AH4" s="196"/>
      <c r="AI4" s="186" t="s">
        <v>46</v>
      </c>
      <c r="AJ4" s="196"/>
      <c r="AK4" s="134"/>
      <c r="AL4" s="135"/>
    </row>
    <row r="5" spans="1:40" s="1" customFormat="1" ht="38.25" customHeight="1" thickBot="1">
      <c r="A5" s="205"/>
      <c r="B5" s="210" t="s">
        <v>36</v>
      </c>
      <c r="C5" s="211"/>
      <c r="D5" s="208" t="s">
        <v>37</v>
      </c>
      <c r="E5" s="209"/>
      <c r="F5" s="176" t="s">
        <v>36</v>
      </c>
      <c r="G5" s="177"/>
      <c r="H5" s="202" t="s">
        <v>39</v>
      </c>
      <c r="I5" s="177"/>
      <c r="J5" s="202" t="s">
        <v>40</v>
      </c>
      <c r="K5" s="177"/>
      <c r="L5" s="202" t="s">
        <v>41</v>
      </c>
      <c r="M5" s="177"/>
      <c r="N5" s="203" t="s">
        <v>42</v>
      </c>
      <c r="O5" s="203"/>
      <c r="P5" s="184"/>
      <c r="Q5" s="185"/>
      <c r="R5" s="188"/>
      <c r="S5" s="189"/>
      <c r="T5" s="188"/>
      <c r="U5" s="197"/>
      <c r="V5" s="191"/>
      <c r="W5" s="178" t="s">
        <v>36</v>
      </c>
      <c r="X5" s="179"/>
      <c r="Y5" s="180" t="s">
        <v>44</v>
      </c>
      <c r="Z5" s="179"/>
      <c r="AA5" s="180" t="s">
        <v>45</v>
      </c>
      <c r="AB5" s="181"/>
      <c r="AC5" s="198"/>
      <c r="AD5" s="199"/>
      <c r="AE5" s="198"/>
      <c r="AF5" s="200"/>
      <c r="AG5" s="199"/>
      <c r="AH5" s="200"/>
      <c r="AI5" s="188"/>
      <c r="AJ5" s="197"/>
      <c r="AK5" s="176" t="s">
        <v>54</v>
      </c>
      <c r="AL5" s="195"/>
      <c r="AM5" s="176" t="s">
        <v>55</v>
      </c>
      <c r="AN5" s="195"/>
    </row>
    <row r="6" spans="1:40" ht="13.5" thickBot="1">
      <c r="A6" s="206"/>
      <c r="B6" s="35">
        <v>2015</v>
      </c>
      <c r="C6" s="36">
        <v>2016</v>
      </c>
      <c r="D6" s="36">
        <v>2015</v>
      </c>
      <c r="E6" s="37">
        <v>2016</v>
      </c>
      <c r="F6" s="35">
        <v>2015</v>
      </c>
      <c r="G6" s="36">
        <v>2016</v>
      </c>
      <c r="H6" s="36">
        <v>2015</v>
      </c>
      <c r="I6" s="36">
        <v>2016</v>
      </c>
      <c r="J6" s="36">
        <v>2015</v>
      </c>
      <c r="K6" s="36">
        <v>2016</v>
      </c>
      <c r="L6" s="36">
        <v>2015</v>
      </c>
      <c r="M6" s="36">
        <v>2016</v>
      </c>
      <c r="N6" s="36">
        <v>2015</v>
      </c>
      <c r="O6" s="36">
        <v>2016</v>
      </c>
      <c r="P6" s="35">
        <v>2015</v>
      </c>
      <c r="Q6" s="37">
        <v>2016</v>
      </c>
      <c r="R6" s="35">
        <v>2015</v>
      </c>
      <c r="S6" s="38">
        <v>2016</v>
      </c>
      <c r="T6" s="42">
        <v>2015</v>
      </c>
      <c r="U6" s="57">
        <v>2016</v>
      </c>
      <c r="V6" s="192"/>
      <c r="W6" s="35">
        <v>2015</v>
      </c>
      <c r="X6" s="36">
        <v>2016</v>
      </c>
      <c r="Y6" s="36">
        <v>2015</v>
      </c>
      <c r="Z6" s="36">
        <v>2016</v>
      </c>
      <c r="AA6" s="36">
        <v>2015</v>
      </c>
      <c r="AB6" s="37">
        <v>2016</v>
      </c>
      <c r="AC6" s="35">
        <v>2015</v>
      </c>
      <c r="AD6" s="36">
        <v>2016</v>
      </c>
      <c r="AE6" s="36">
        <v>2015</v>
      </c>
      <c r="AF6" s="36">
        <v>2016</v>
      </c>
      <c r="AG6" s="36">
        <v>2015</v>
      </c>
      <c r="AH6" s="37">
        <v>2016</v>
      </c>
      <c r="AI6" s="35">
        <v>2015</v>
      </c>
      <c r="AJ6" s="37">
        <v>2016</v>
      </c>
      <c r="AK6" s="35">
        <v>2015</v>
      </c>
      <c r="AL6" s="37">
        <v>2016</v>
      </c>
      <c r="AM6" s="35">
        <v>2015</v>
      </c>
      <c r="AN6" s="37">
        <v>2016</v>
      </c>
    </row>
    <row r="7" spans="1:40" ht="12.75">
      <c r="A7" s="30" t="s">
        <v>1</v>
      </c>
      <c r="B7" s="141">
        <v>23</v>
      </c>
      <c r="C7" s="31">
        <v>33</v>
      </c>
      <c r="D7" s="15">
        <v>23</v>
      </c>
      <c r="E7" s="48">
        <v>33</v>
      </c>
      <c r="F7" s="141">
        <v>91</v>
      </c>
      <c r="G7" s="31">
        <v>77</v>
      </c>
      <c r="H7" s="15">
        <v>61</v>
      </c>
      <c r="I7" s="31">
        <v>43</v>
      </c>
      <c r="J7" s="15">
        <v>3</v>
      </c>
      <c r="K7" s="31"/>
      <c r="L7" s="15">
        <v>13</v>
      </c>
      <c r="M7" s="31">
        <v>13</v>
      </c>
      <c r="N7" s="15">
        <v>11</v>
      </c>
      <c r="O7" s="31">
        <v>10</v>
      </c>
      <c r="P7" s="34">
        <v>1</v>
      </c>
      <c r="Q7" s="48">
        <v>1</v>
      </c>
      <c r="R7" s="34">
        <v>20</v>
      </c>
      <c r="S7" s="31">
        <v>9</v>
      </c>
      <c r="T7" s="31">
        <v>10</v>
      </c>
      <c r="U7" s="48">
        <v>6</v>
      </c>
      <c r="V7" s="12" t="s">
        <v>1</v>
      </c>
      <c r="W7" s="34">
        <v>38</v>
      </c>
      <c r="X7" s="31">
        <v>31</v>
      </c>
      <c r="Y7" s="31">
        <v>4</v>
      </c>
      <c r="Z7" s="31">
        <v>2</v>
      </c>
      <c r="AA7" s="31">
        <v>19</v>
      </c>
      <c r="AB7" s="48">
        <v>7</v>
      </c>
      <c r="AC7" s="34">
        <v>9</v>
      </c>
      <c r="AD7" s="31">
        <v>8</v>
      </c>
      <c r="AE7" s="31">
        <v>5</v>
      </c>
      <c r="AF7" s="31">
        <v>36</v>
      </c>
      <c r="AG7" s="31">
        <v>0</v>
      </c>
      <c r="AH7" s="48">
        <v>1</v>
      </c>
      <c r="AI7" s="34">
        <v>17</v>
      </c>
      <c r="AJ7" s="31">
        <v>18</v>
      </c>
      <c r="AK7" s="31">
        <v>16</v>
      </c>
      <c r="AL7" s="48">
        <v>17</v>
      </c>
      <c r="AM7" s="34">
        <v>2</v>
      </c>
      <c r="AN7" s="48">
        <v>5</v>
      </c>
    </row>
    <row r="8" spans="1:40" ht="12.75">
      <c r="A8" s="3" t="s">
        <v>2</v>
      </c>
      <c r="B8" s="16">
        <v>30</v>
      </c>
      <c r="C8" s="29">
        <v>35</v>
      </c>
      <c r="D8" s="17">
        <v>30</v>
      </c>
      <c r="E8" s="23">
        <v>34</v>
      </c>
      <c r="F8" s="16">
        <v>160</v>
      </c>
      <c r="G8" s="29">
        <v>167</v>
      </c>
      <c r="H8" s="17">
        <v>77</v>
      </c>
      <c r="I8" s="29">
        <v>80</v>
      </c>
      <c r="J8" s="17">
        <v>9</v>
      </c>
      <c r="K8" s="29">
        <v>6</v>
      </c>
      <c r="L8" s="17">
        <v>54</v>
      </c>
      <c r="M8" s="29">
        <v>42</v>
      </c>
      <c r="N8" s="17">
        <v>23</v>
      </c>
      <c r="O8" s="29">
        <v>29</v>
      </c>
      <c r="P8" s="22">
        <v>4</v>
      </c>
      <c r="Q8" s="23">
        <v>3</v>
      </c>
      <c r="R8" s="22">
        <v>28</v>
      </c>
      <c r="S8" s="29">
        <v>23</v>
      </c>
      <c r="T8" s="29">
        <v>7</v>
      </c>
      <c r="U8" s="23">
        <v>4</v>
      </c>
      <c r="V8" s="13" t="s">
        <v>2</v>
      </c>
      <c r="W8" s="22">
        <v>67</v>
      </c>
      <c r="X8" s="29">
        <v>52</v>
      </c>
      <c r="Y8" s="29">
        <v>2</v>
      </c>
      <c r="Z8" s="29">
        <v>3</v>
      </c>
      <c r="AA8" s="29">
        <v>21</v>
      </c>
      <c r="AB8" s="23">
        <v>22</v>
      </c>
      <c r="AC8" s="22">
        <v>39</v>
      </c>
      <c r="AD8" s="29">
        <v>19</v>
      </c>
      <c r="AE8" s="29">
        <v>4</v>
      </c>
      <c r="AF8" s="29">
        <v>25</v>
      </c>
      <c r="AG8" s="29">
        <v>0</v>
      </c>
      <c r="AH8" s="23">
        <v>17</v>
      </c>
      <c r="AI8" s="22">
        <v>31</v>
      </c>
      <c r="AJ8" s="29">
        <v>28</v>
      </c>
      <c r="AK8" s="29">
        <v>24</v>
      </c>
      <c r="AL8" s="23">
        <v>26</v>
      </c>
      <c r="AM8" s="22">
        <v>4</v>
      </c>
      <c r="AN8" s="23">
        <v>7</v>
      </c>
    </row>
    <row r="9" spans="1:40" ht="12.75">
      <c r="A9" s="3" t="s">
        <v>3</v>
      </c>
      <c r="B9" s="16">
        <v>22</v>
      </c>
      <c r="C9" s="29">
        <v>20</v>
      </c>
      <c r="D9" s="17">
        <v>22</v>
      </c>
      <c r="E9" s="23">
        <v>19</v>
      </c>
      <c r="F9" s="16">
        <v>79</v>
      </c>
      <c r="G9" s="29">
        <v>71</v>
      </c>
      <c r="H9" s="17">
        <v>27</v>
      </c>
      <c r="I9" s="29">
        <v>38</v>
      </c>
      <c r="J9" s="17">
        <v>1</v>
      </c>
      <c r="K9" s="29">
        <v>3</v>
      </c>
      <c r="L9" s="17">
        <v>35</v>
      </c>
      <c r="M9" s="29">
        <v>16</v>
      </c>
      <c r="N9" s="17">
        <v>10</v>
      </c>
      <c r="O9" s="29">
        <v>14</v>
      </c>
      <c r="P9" s="22"/>
      <c r="Q9" s="23">
        <v>1</v>
      </c>
      <c r="R9" s="22">
        <v>11</v>
      </c>
      <c r="S9" s="29">
        <v>15</v>
      </c>
      <c r="T9" s="29">
        <v>1</v>
      </c>
      <c r="U9" s="23">
        <v>2</v>
      </c>
      <c r="V9" s="13" t="s">
        <v>3</v>
      </c>
      <c r="W9" s="22">
        <v>26</v>
      </c>
      <c r="X9" s="29">
        <v>22</v>
      </c>
      <c r="Y9" s="29"/>
      <c r="Z9" s="29">
        <v>1</v>
      </c>
      <c r="AA9" s="29">
        <v>11</v>
      </c>
      <c r="AB9" s="23">
        <v>7</v>
      </c>
      <c r="AC9" s="22">
        <v>16</v>
      </c>
      <c r="AD9" s="29">
        <v>8</v>
      </c>
      <c r="AE9" s="29">
        <v>2</v>
      </c>
      <c r="AF9" s="29">
        <v>5</v>
      </c>
      <c r="AG9" s="29">
        <v>1</v>
      </c>
      <c r="AH9" s="23">
        <v>2</v>
      </c>
      <c r="AI9" s="22">
        <v>14</v>
      </c>
      <c r="AJ9" s="29">
        <v>15</v>
      </c>
      <c r="AK9" s="29">
        <v>10</v>
      </c>
      <c r="AL9" s="23">
        <v>10</v>
      </c>
      <c r="AM9" s="22">
        <v>3</v>
      </c>
      <c r="AN9" s="23">
        <v>5</v>
      </c>
    </row>
    <row r="10" spans="1:40" ht="12.75">
      <c r="A10" s="3" t="s">
        <v>4</v>
      </c>
      <c r="B10" s="16">
        <v>27</v>
      </c>
      <c r="C10" s="29">
        <v>46</v>
      </c>
      <c r="D10" s="17">
        <v>27</v>
      </c>
      <c r="E10" s="23">
        <v>45</v>
      </c>
      <c r="F10" s="16">
        <v>96</v>
      </c>
      <c r="G10" s="29">
        <v>74</v>
      </c>
      <c r="H10" s="17">
        <v>40</v>
      </c>
      <c r="I10" s="29">
        <v>40</v>
      </c>
      <c r="J10" s="17">
        <v>3</v>
      </c>
      <c r="K10" s="29">
        <v>3</v>
      </c>
      <c r="L10" s="17">
        <v>38</v>
      </c>
      <c r="M10" s="29">
        <v>21</v>
      </c>
      <c r="N10" s="17">
        <v>13</v>
      </c>
      <c r="O10" s="29">
        <v>8</v>
      </c>
      <c r="P10" s="22">
        <v>2</v>
      </c>
      <c r="Q10" s="23">
        <v>2</v>
      </c>
      <c r="R10" s="22">
        <v>19</v>
      </c>
      <c r="S10" s="29">
        <v>11</v>
      </c>
      <c r="T10" s="29">
        <v>3</v>
      </c>
      <c r="U10" s="23">
        <v>3</v>
      </c>
      <c r="V10" s="13" t="s">
        <v>4</v>
      </c>
      <c r="W10" s="22">
        <v>29</v>
      </c>
      <c r="X10" s="29">
        <v>33</v>
      </c>
      <c r="Y10" s="29">
        <v>1</v>
      </c>
      <c r="Z10" s="29">
        <v>3</v>
      </c>
      <c r="AA10" s="29">
        <v>11</v>
      </c>
      <c r="AB10" s="23">
        <v>7</v>
      </c>
      <c r="AC10" s="22">
        <v>16</v>
      </c>
      <c r="AD10" s="29">
        <v>16</v>
      </c>
      <c r="AE10" s="29"/>
      <c r="AF10" s="29">
        <v>31</v>
      </c>
      <c r="AG10" s="29">
        <v>0</v>
      </c>
      <c r="AH10" s="23">
        <v>1</v>
      </c>
      <c r="AI10" s="22">
        <v>15</v>
      </c>
      <c r="AJ10" s="29">
        <v>8</v>
      </c>
      <c r="AK10" s="29">
        <v>13</v>
      </c>
      <c r="AL10" s="23">
        <v>7</v>
      </c>
      <c r="AM10" s="22">
        <v>8</v>
      </c>
      <c r="AN10" s="23">
        <v>3</v>
      </c>
    </row>
    <row r="11" spans="1:40" ht="12.75">
      <c r="A11" s="3" t="s">
        <v>5</v>
      </c>
      <c r="B11" s="16">
        <v>17</v>
      </c>
      <c r="C11" s="29">
        <v>25</v>
      </c>
      <c r="D11" s="17">
        <v>17</v>
      </c>
      <c r="E11" s="23">
        <v>24</v>
      </c>
      <c r="F11" s="16">
        <v>95</v>
      </c>
      <c r="G11" s="29">
        <v>82</v>
      </c>
      <c r="H11" s="17">
        <v>38</v>
      </c>
      <c r="I11" s="29">
        <v>29</v>
      </c>
      <c r="J11" s="17">
        <v>3</v>
      </c>
      <c r="K11" s="29">
        <v>5</v>
      </c>
      <c r="L11" s="17">
        <v>50</v>
      </c>
      <c r="M11" s="29">
        <v>41</v>
      </c>
      <c r="N11" s="17">
        <v>10</v>
      </c>
      <c r="O11" s="29">
        <v>9</v>
      </c>
      <c r="P11" s="22">
        <v>1</v>
      </c>
      <c r="Q11" s="23"/>
      <c r="R11" s="22">
        <v>21</v>
      </c>
      <c r="S11" s="29">
        <v>14</v>
      </c>
      <c r="T11" s="29">
        <v>4</v>
      </c>
      <c r="U11" s="23">
        <v>2</v>
      </c>
      <c r="V11" s="13" t="s">
        <v>5</v>
      </c>
      <c r="W11" s="22">
        <v>29</v>
      </c>
      <c r="X11" s="29">
        <v>33</v>
      </c>
      <c r="Y11" s="29">
        <v>1</v>
      </c>
      <c r="Z11" s="29">
        <v>2</v>
      </c>
      <c r="AA11" s="29">
        <v>10</v>
      </c>
      <c r="AB11" s="23">
        <v>14</v>
      </c>
      <c r="AC11" s="22">
        <v>26</v>
      </c>
      <c r="AD11" s="29">
        <v>14</v>
      </c>
      <c r="AE11" s="29">
        <v>14</v>
      </c>
      <c r="AF11" s="29">
        <v>3</v>
      </c>
      <c r="AG11" s="29">
        <v>4</v>
      </c>
      <c r="AH11" s="23">
        <v>22</v>
      </c>
      <c r="AI11" s="22">
        <v>12</v>
      </c>
      <c r="AJ11" s="29">
        <v>10</v>
      </c>
      <c r="AK11" s="29">
        <v>11</v>
      </c>
      <c r="AL11" s="23">
        <v>9</v>
      </c>
      <c r="AM11" s="22">
        <v>4</v>
      </c>
      <c r="AN11" s="23">
        <v>3</v>
      </c>
    </row>
    <row r="12" spans="1:40" ht="12.75">
      <c r="A12" s="3" t="s">
        <v>6</v>
      </c>
      <c r="B12" s="16">
        <v>15</v>
      </c>
      <c r="C12" s="29">
        <v>17</v>
      </c>
      <c r="D12" s="17">
        <v>15</v>
      </c>
      <c r="E12" s="23">
        <v>17</v>
      </c>
      <c r="F12" s="16">
        <v>52</v>
      </c>
      <c r="G12" s="29">
        <v>40</v>
      </c>
      <c r="H12" s="17">
        <v>19</v>
      </c>
      <c r="I12" s="29">
        <v>18</v>
      </c>
      <c r="J12" s="17">
        <v>1</v>
      </c>
      <c r="K12" s="29">
        <v>4</v>
      </c>
      <c r="L12" s="17">
        <v>19</v>
      </c>
      <c r="M12" s="29">
        <v>12</v>
      </c>
      <c r="N12" s="17">
        <v>8</v>
      </c>
      <c r="O12" s="29">
        <v>12</v>
      </c>
      <c r="P12" s="22"/>
      <c r="Q12" s="23"/>
      <c r="R12" s="22">
        <v>7</v>
      </c>
      <c r="S12" s="29">
        <v>3</v>
      </c>
      <c r="T12" s="29">
        <v>3</v>
      </c>
      <c r="U12" s="23">
        <v>1</v>
      </c>
      <c r="V12" s="13" t="s">
        <v>6</v>
      </c>
      <c r="W12" s="22">
        <v>15</v>
      </c>
      <c r="X12" s="29">
        <v>9</v>
      </c>
      <c r="Y12" s="29">
        <v>1</v>
      </c>
      <c r="Z12" s="29">
        <v>1</v>
      </c>
      <c r="AA12" s="29">
        <v>6</v>
      </c>
      <c r="AB12" s="23">
        <v>2</v>
      </c>
      <c r="AC12" s="22">
        <v>8</v>
      </c>
      <c r="AD12" s="29">
        <v>3</v>
      </c>
      <c r="AE12" s="29"/>
      <c r="AF12" s="29">
        <v>1</v>
      </c>
      <c r="AG12" s="29">
        <v>0</v>
      </c>
      <c r="AH12" s="23">
        <v>18</v>
      </c>
      <c r="AI12" s="22">
        <v>8</v>
      </c>
      <c r="AJ12" s="29">
        <v>8</v>
      </c>
      <c r="AK12" s="29">
        <v>4</v>
      </c>
      <c r="AL12" s="23">
        <v>8</v>
      </c>
      <c r="AM12" s="22">
        <v>3</v>
      </c>
      <c r="AN12" s="23">
        <v>3</v>
      </c>
    </row>
    <row r="13" spans="1:40" ht="12.75">
      <c r="A13" s="3" t="s">
        <v>7</v>
      </c>
      <c r="B13" s="16">
        <v>23</v>
      </c>
      <c r="C13" s="29">
        <v>19</v>
      </c>
      <c r="D13" s="17">
        <v>23</v>
      </c>
      <c r="E13" s="23">
        <v>18</v>
      </c>
      <c r="F13" s="16">
        <v>61</v>
      </c>
      <c r="G13" s="29">
        <v>36</v>
      </c>
      <c r="H13" s="17">
        <v>30</v>
      </c>
      <c r="I13" s="29">
        <v>20</v>
      </c>
      <c r="J13" s="17">
        <v>2</v>
      </c>
      <c r="K13" s="29">
        <v>2</v>
      </c>
      <c r="L13" s="17">
        <v>26</v>
      </c>
      <c r="M13" s="29">
        <v>13</v>
      </c>
      <c r="N13" s="17">
        <v>8</v>
      </c>
      <c r="O13" s="29">
        <v>9</v>
      </c>
      <c r="P13" s="22"/>
      <c r="Q13" s="23"/>
      <c r="R13" s="22">
        <v>19</v>
      </c>
      <c r="S13" s="29">
        <v>13</v>
      </c>
      <c r="T13" s="29">
        <v>5</v>
      </c>
      <c r="U13" s="23">
        <v>1</v>
      </c>
      <c r="V13" s="13" t="s">
        <v>7</v>
      </c>
      <c r="W13" s="22">
        <v>20</v>
      </c>
      <c r="X13" s="29">
        <v>17</v>
      </c>
      <c r="Y13" s="29">
        <v>4</v>
      </c>
      <c r="Z13" s="29"/>
      <c r="AA13" s="29">
        <v>7</v>
      </c>
      <c r="AB13" s="23">
        <v>6</v>
      </c>
      <c r="AC13" s="22">
        <v>13</v>
      </c>
      <c r="AD13" s="29">
        <v>6</v>
      </c>
      <c r="AE13" s="29"/>
      <c r="AF13" s="29">
        <v>4</v>
      </c>
      <c r="AG13" s="29">
        <v>0</v>
      </c>
      <c r="AH13" s="23">
        <v>10</v>
      </c>
      <c r="AI13" s="22">
        <v>7</v>
      </c>
      <c r="AJ13" s="29">
        <v>8</v>
      </c>
      <c r="AK13" s="29">
        <v>7</v>
      </c>
      <c r="AL13" s="23">
        <v>6</v>
      </c>
      <c r="AM13" s="22">
        <v>8</v>
      </c>
      <c r="AN13" s="23">
        <v>4</v>
      </c>
    </row>
    <row r="14" spans="1:40" ht="12.75">
      <c r="A14" s="3" t="s">
        <v>8</v>
      </c>
      <c r="B14" s="16">
        <v>74</v>
      </c>
      <c r="C14" s="29">
        <v>93</v>
      </c>
      <c r="D14" s="17">
        <v>73</v>
      </c>
      <c r="E14" s="23">
        <v>92</v>
      </c>
      <c r="F14" s="16">
        <v>303</v>
      </c>
      <c r="G14" s="29">
        <v>237</v>
      </c>
      <c r="H14" s="17">
        <v>168</v>
      </c>
      <c r="I14" s="29">
        <v>144</v>
      </c>
      <c r="J14" s="17">
        <v>11</v>
      </c>
      <c r="K14" s="29">
        <v>13</v>
      </c>
      <c r="L14" s="17">
        <v>87</v>
      </c>
      <c r="M14" s="29">
        <v>57</v>
      </c>
      <c r="N14" s="17">
        <v>32</v>
      </c>
      <c r="O14" s="29">
        <v>41</v>
      </c>
      <c r="P14" s="22">
        <v>3</v>
      </c>
      <c r="Q14" s="23">
        <v>4</v>
      </c>
      <c r="R14" s="22">
        <v>36</v>
      </c>
      <c r="S14" s="29">
        <v>35</v>
      </c>
      <c r="T14" s="29">
        <v>25</v>
      </c>
      <c r="U14" s="23">
        <v>10</v>
      </c>
      <c r="V14" s="13" t="s">
        <v>8</v>
      </c>
      <c r="W14" s="22">
        <v>73</v>
      </c>
      <c r="X14" s="29">
        <v>76</v>
      </c>
      <c r="Y14" s="29">
        <v>4</v>
      </c>
      <c r="Z14" s="29">
        <v>9</v>
      </c>
      <c r="AA14" s="29">
        <v>23</v>
      </c>
      <c r="AB14" s="23">
        <v>24</v>
      </c>
      <c r="AC14" s="22">
        <v>34</v>
      </c>
      <c r="AD14" s="29">
        <v>29</v>
      </c>
      <c r="AE14" s="29">
        <v>3</v>
      </c>
      <c r="AF14" s="29">
        <v>12</v>
      </c>
      <c r="AG14" s="29">
        <v>0</v>
      </c>
      <c r="AH14" s="23">
        <v>30</v>
      </c>
      <c r="AI14" s="22">
        <v>17</v>
      </c>
      <c r="AJ14" s="29">
        <v>29</v>
      </c>
      <c r="AK14" s="29">
        <v>13</v>
      </c>
      <c r="AL14" s="23">
        <v>18</v>
      </c>
      <c r="AM14" s="22">
        <v>7</v>
      </c>
      <c r="AN14" s="23">
        <v>13</v>
      </c>
    </row>
    <row r="15" spans="1:40" ht="12.75">
      <c r="A15" s="3" t="s">
        <v>9</v>
      </c>
      <c r="B15" s="16">
        <v>55</v>
      </c>
      <c r="C15" s="29">
        <v>62</v>
      </c>
      <c r="D15" s="17">
        <v>55</v>
      </c>
      <c r="E15" s="23">
        <v>62</v>
      </c>
      <c r="F15" s="16">
        <v>164</v>
      </c>
      <c r="G15" s="29">
        <v>124</v>
      </c>
      <c r="H15" s="17">
        <v>55</v>
      </c>
      <c r="I15" s="29">
        <v>60</v>
      </c>
      <c r="J15" s="17">
        <v>4</v>
      </c>
      <c r="K15" s="29">
        <v>1</v>
      </c>
      <c r="L15" s="17">
        <v>79</v>
      </c>
      <c r="M15" s="29">
        <v>48</v>
      </c>
      <c r="N15" s="17">
        <v>17</v>
      </c>
      <c r="O15" s="29">
        <v>23</v>
      </c>
      <c r="P15" s="22">
        <v>4</v>
      </c>
      <c r="Q15" s="23">
        <v>1</v>
      </c>
      <c r="R15" s="22">
        <v>53</v>
      </c>
      <c r="S15" s="29">
        <v>31</v>
      </c>
      <c r="T15" s="29">
        <v>8</v>
      </c>
      <c r="U15" s="23">
        <v>3</v>
      </c>
      <c r="V15" s="13" t="s">
        <v>9</v>
      </c>
      <c r="W15" s="22">
        <v>76</v>
      </c>
      <c r="X15" s="29">
        <v>69</v>
      </c>
      <c r="Y15" s="29">
        <v>5</v>
      </c>
      <c r="Z15" s="29">
        <v>7</v>
      </c>
      <c r="AA15" s="29">
        <v>23</v>
      </c>
      <c r="AB15" s="23">
        <v>14</v>
      </c>
      <c r="AC15" s="22">
        <v>27</v>
      </c>
      <c r="AD15" s="29">
        <v>26</v>
      </c>
      <c r="AE15" s="29">
        <v>7</v>
      </c>
      <c r="AF15" s="29">
        <v>9</v>
      </c>
      <c r="AG15" s="29">
        <v>0</v>
      </c>
      <c r="AH15" s="23">
        <v>39</v>
      </c>
      <c r="AI15" s="22">
        <v>32</v>
      </c>
      <c r="AJ15" s="29">
        <v>19</v>
      </c>
      <c r="AK15" s="29">
        <v>28</v>
      </c>
      <c r="AL15" s="23">
        <v>12</v>
      </c>
      <c r="AM15" s="22">
        <v>9</v>
      </c>
      <c r="AN15" s="23">
        <v>19</v>
      </c>
    </row>
    <row r="16" spans="1:40" ht="12.75">
      <c r="A16" s="3" t="s">
        <v>10</v>
      </c>
      <c r="B16" s="16">
        <v>36</v>
      </c>
      <c r="C16" s="29">
        <v>29</v>
      </c>
      <c r="D16" s="17">
        <v>35</v>
      </c>
      <c r="E16" s="23">
        <v>29</v>
      </c>
      <c r="F16" s="16">
        <v>94</v>
      </c>
      <c r="G16" s="29">
        <v>76</v>
      </c>
      <c r="H16" s="17">
        <v>35</v>
      </c>
      <c r="I16" s="29">
        <v>32</v>
      </c>
      <c r="J16" s="17">
        <v>2</v>
      </c>
      <c r="K16" s="29">
        <v>1</v>
      </c>
      <c r="L16" s="17">
        <v>26</v>
      </c>
      <c r="M16" s="29">
        <v>30</v>
      </c>
      <c r="N16" s="17">
        <v>10</v>
      </c>
      <c r="O16" s="29">
        <v>13</v>
      </c>
      <c r="P16" s="22">
        <v>1</v>
      </c>
      <c r="Q16" s="23">
        <v>5</v>
      </c>
      <c r="R16" s="22">
        <v>15</v>
      </c>
      <c r="S16" s="29">
        <v>5</v>
      </c>
      <c r="T16" s="29">
        <v>2</v>
      </c>
      <c r="U16" s="23"/>
      <c r="V16" s="13" t="s">
        <v>10</v>
      </c>
      <c r="W16" s="22">
        <v>26</v>
      </c>
      <c r="X16" s="29">
        <v>35</v>
      </c>
      <c r="Y16" s="29">
        <v>2</v>
      </c>
      <c r="Z16" s="29">
        <v>2</v>
      </c>
      <c r="AA16" s="29">
        <v>9</v>
      </c>
      <c r="AB16" s="23">
        <v>13</v>
      </c>
      <c r="AC16" s="22">
        <v>24</v>
      </c>
      <c r="AD16" s="29">
        <v>15</v>
      </c>
      <c r="AE16" s="29">
        <v>7</v>
      </c>
      <c r="AF16" s="29">
        <v>8</v>
      </c>
      <c r="AG16" s="29">
        <v>0</v>
      </c>
      <c r="AH16" s="23">
        <v>11</v>
      </c>
      <c r="AI16" s="22">
        <v>12</v>
      </c>
      <c r="AJ16" s="29">
        <v>10</v>
      </c>
      <c r="AK16" s="29">
        <v>11</v>
      </c>
      <c r="AL16" s="23">
        <v>9</v>
      </c>
      <c r="AM16" s="22">
        <v>13</v>
      </c>
      <c r="AN16" s="23">
        <v>7</v>
      </c>
    </row>
    <row r="17" spans="1:40" ht="12.75">
      <c r="A17" s="3" t="s">
        <v>11</v>
      </c>
      <c r="B17" s="16">
        <v>11</v>
      </c>
      <c r="C17" s="29">
        <v>19</v>
      </c>
      <c r="D17" s="17">
        <v>9</v>
      </c>
      <c r="E17" s="23">
        <v>16</v>
      </c>
      <c r="F17" s="16">
        <v>74</v>
      </c>
      <c r="G17" s="29">
        <v>40</v>
      </c>
      <c r="H17" s="17">
        <v>49</v>
      </c>
      <c r="I17" s="29">
        <v>18</v>
      </c>
      <c r="J17" s="17">
        <v>5</v>
      </c>
      <c r="K17" s="29">
        <v>1</v>
      </c>
      <c r="L17" s="17">
        <v>13</v>
      </c>
      <c r="M17" s="29">
        <v>11</v>
      </c>
      <c r="N17" s="17">
        <v>12</v>
      </c>
      <c r="O17" s="29">
        <v>7</v>
      </c>
      <c r="P17" s="22">
        <v>1</v>
      </c>
      <c r="Q17" s="23">
        <v>1</v>
      </c>
      <c r="R17" s="22">
        <v>10</v>
      </c>
      <c r="S17" s="29">
        <v>5</v>
      </c>
      <c r="T17" s="29">
        <v>3</v>
      </c>
      <c r="U17" s="23">
        <v>1</v>
      </c>
      <c r="V17" s="13" t="s">
        <v>11</v>
      </c>
      <c r="W17" s="22">
        <v>18</v>
      </c>
      <c r="X17" s="29">
        <v>15</v>
      </c>
      <c r="Y17" s="29"/>
      <c r="Z17" s="29">
        <v>1</v>
      </c>
      <c r="AA17" s="29">
        <v>7</v>
      </c>
      <c r="AB17" s="23">
        <v>6</v>
      </c>
      <c r="AC17" s="22">
        <v>14</v>
      </c>
      <c r="AD17" s="29">
        <v>13</v>
      </c>
      <c r="AE17" s="29">
        <v>1</v>
      </c>
      <c r="AF17" s="29">
        <v>7</v>
      </c>
      <c r="AG17" s="29">
        <v>0</v>
      </c>
      <c r="AH17" s="23">
        <v>9</v>
      </c>
      <c r="AI17" s="22">
        <v>9</v>
      </c>
      <c r="AJ17" s="29">
        <v>11</v>
      </c>
      <c r="AK17" s="29">
        <v>8</v>
      </c>
      <c r="AL17" s="23">
        <v>11</v>
      </c>
      <c r="AM17" s="22">
        <v>2</v>
      </c>
      <c r="AN17" s="23">
        <v>6</v>
      </c>
    </row>
    <row r="18" spans="1:40" ht="12.75">
      <c r="A18" s="3" t="s">
        <v>12</v>
      </c>
      <c r="B18" s="16">
        <v>27</v>
      </c>
      <c r="C18" s="29">
        <v>33</v>
      </c>
      <c r="D18" s="17">
        <v>27</v>
      </c>
      <c r="E18" s="23">
        <v>33</v>
      </c>
      <c r="F18" s="16">
        <v>106</v>
      </c>
      <c r="G18" s="29">
        <v>103</v>
      </c>
      <c r="H18" s="17">
        <v>42</v>
      </c>
      <c r="I18" s="29">
        <v>42</v>
      </c>
      <c r="J18" s="17">
        <v>2</v>
      </c>
      <c r="K18" s="29">
        <v>8</v>
      </c>
      <c r="L18" s="17">
        <v>62</v>
      </c>
      <c r="M18" s="29">
        <v>47</v>
      </c>
      <c r="N18" s="17">
        <v>5</v>
      </c>
      <c r="O18" s="29">
        <v>14</v>
      </c>
      <c r="P18" s="22">
        <v>2</v>
      </c>
      <c r="Q18" s="23">
        <v>1</v>
      </c>
      <c r="R18" s="22">
        <v>25</v>
      </c>
      <c r="S18" s="29">
        <v>11</v>
      </c>
      <c r="T18" s="29">
        <v>1</v>
      </c>
      <c r="U18" s="23">
        <v>4</v>
      </c>
      <c r="V18" s="13" t="s">
        <v>12</v>
      </c>
      <c r="W18" s="22">
        <v>31</v>
      </c>
      <c r="X18" s="29">
        <v>41</v>
      </c>
      <c r="Y18" s="29">
        <v>4</v>
      </c>
      <c r="Z18" s="29">
        <v>5</v>
      </c>
      <c r="AA18" s="29">
        <v>10</v>
      </c>
      <c r="AB18" s="23">
        <v>19</v>
      </c>
      <c r="AC18" s="22">
        <v>16</v>
      </c>
      <c r="AD18" s="29">
        <v>13</v>
      </c>
      <c r="AE18" s="29">
        <v>1</v>
      </c>
      <c r="AF18" s="29">
        <v>12</v>
      </c>
      <c r="AG18" s="29">
        <v>0</v>
      </c>
      <c r="AH18" s="23">
        <v>0</v>
      </c>
      <c r="AI18" s="22">
        <v>33</v>
      </c>
      <c r="AJ18" s="29">
        <v>19</v>
      </c>
      <c r="AK18" s="29">
        <v>31</v>
      </c>
      <c r="AL18" s="23">
        <v>18</v>
      </c>
      <c r="AM18" s="22">
        <v>2</v>
      </c>
      <c r="AN18" s="23">
        <v>1</v>
      </c>
    </row>
    <row r="19" spans="1:40" ht="12.75">
      <c r="A19" s="3" t="s">
        <v>13</v>
      </c>
      <c r="B19" s="16">
        <v>36</v>
      </c>
      <c r="C19" s="29">
        <v>33</v>
      </c>
      <c r="D19" s="17">
        <v>36</v>
      </c>
      <c r="E19" s="23">
        <v>33</v>
      </c>
      <c r="F19" s="16">
        <v>101</v>
      </c>
      <c r="G19" s="29">
        <v>88</v>
      </c>
      <c r="H19" s="17">
        <v>58</v>
      </c>
      <c r="I19" s="29">
        <v>43</v>
      </c>
      <c r="J19" s="17">
        <v>6</v>
      </c>
      <c r="K19" s="29">
        <v>2</v>
      </c>
      <c r="L19" s="17">
        <v>34</v>
      </c>
      <c r="M19" s="29">
        <v>27</v>
      </c>
      <c r="N19" s="17">
        <v>7</v>
      </c>
      <c r="O19" s="29">
        <v>21</v>
      </c>
      <c r="P19" s="22">
        <v>2</v>
      </c>
      <c r="Q19" s="23">
        <v>2</v>
      </c>
      <c r="R19" s="22">
        <v>26</v>
      </c>
      <c r="S19" s="29">
        <v>14</v>
      </c>
      <c r="T19" s="29">
        <v>8</v>
      </c>
      <c r="U19" s="23">
        <v>4</v>
      </c>
      <c r="V19" s="13" t="s">
        <v>13</v>
      </c>
      <c r="W19" s="22">
        <v>20</v>
      </c>
      <c r="X19" s="29">
        <v>38</v>
      </c>
      <c r="Y19" s="29">
        <v>1</v>
      </c>
      <c r="Z19" s="29">
        <v>4</v>
      </c>
      <c r="AA19" s="29">
        <v>7</v>
      </c>
      <c r="AB19" s="23">
        <v>13</v>
      </c>
      <c r="AC19" s="22">
        <v>12</v>
      </c>
      <c r="AD19" s="29">
        <v>14</v>
      </c>
      <c r="AE19" s="29">
        <v>2</v>
      </c>
      <c r="AF19" s="29">
        <v>7</v>
      </c>
      <c r="AG19" s="29">
        <v>0</v>
      </c>
      <c r="AH19" s="23">
        <v>14</v>
      </c>
      <c r="AI19" s="22">
        <v>23</v>
      </c>
      <c r="AJ19" s="29">
        <v>22</v>
      </c>
      <c r="AK19" s="29">
        <v>20</v>
      </c>
      <c r="AL19" s="23">
        <v>20</v>
      </c>
      <c r="AM19" s="22">
        <v>10</v>
      </c>
      <c r="AN19" s="23">
        <v>13</v>
      </c>
    </row>
    <row r="20" spans="1:40" ht="12.75">
      <c r="A20" s="3" t="s">
        <v>14</v>
      </c>
      <c r="B20" s="16">
        <v>16</v>
      </c>
      <c r="C20" s="29">
        <v>18</v>
      </c>
      <c r="D20" s="17">
        <v>16</v>
      </c>
      <c r="E20" s="23">
        <v>18</v>
      </c>
      <c r="F20" s="16">
        <v>45</v>
      </c>
      <c r="G20" s="29">
        <v>50</v>
      </c>
      <c r="H20" s="17">
        <v>15</v>
      </c>
      <c r="I20" s="29">
        <v>23</v>
      </c>
      <c r="J20" s="17"/>
      <c r="K20" s="29">
        <v>1</v>
      </c>
      <c r="L20" s="17">
        <v>10</v>
      </c>
      <c r="M20" s="29">
        <v>11</v>
      </c>
      <c r="N20" s="17">
        <v>6</v>
      </c>
      <c r="O20" s="29">
        <v>6</v>
      </c>
      <c r="P20" s="22"/>
      <c r="Q20" s="23"/>
      <c r="R20" s="22">
        <v>14</v>
      </c>
      <c r="S20" s="29">
        <v>7</v>
      </c>
      <c r="T20" s="29">
        <v>4</v>
      </c>
      <c r="U20" s="23">
        <v>2</v>
      </c>
      <c r="V20" s="13" t="s">
        <v>14</v>
      </c>
      <c r="W20" s="22">
        <v>14</v>
      </c>
      <c r="X20" s="29">
        <v>17</v>
      </c>
      <c r="Y20" s="29"/>
      <c r="Z20" s="29"/>
      <c r="AA20" s="29">
        <v>5</v>
      </c>
      <c r="AB20" s="23">
        <v>7</v>
      </c>
      <c r="AC20" s="22">
        <v>10</v>
      </c>
      <c r="AD20" s="29">
        <v>4</v>
      </c>
      <c r="AE20" s="29">
        <v>3</v>
      </c>
      <c r="AF20" s="29">
        <v>14</v>
      </c>
      <c r="AG20" s="29">
        <v>0</v>
      </c>
      <c r="AH20" s="23">
        <v>4</v>
      </c>
      <c r="AI20" s="22">
        <v>7</v>
      </c>
      <c r="AJ20" s="29">
        <v>4</v>
      </c>
      <c r="AK20" s="29">
        <v>6</v>
      </c>
      <c r="AL20" s="23">
        <v>4</v>
      </c>
      <c r="AM20" s="22">
        <v>2</v>
      </c>
      <c r="AN20" s="23">
        <v>1</v>
      </c>
    </row>
    <row r="21" spans="1:40" ht="12.75">
      <c r="A21" s="3" t="s">
        <v>15</v>
      </c>
      <c r="B21" s="16">
        <v>22</v>
      </c>
      <c r="C21" s="29">
        <v>14</v>
      </c>
      <c r="D21" s="17">
        <v>22</v>
      </c>
      <c r="E21" s="23">
        <v>14</v>
      </c>
      <c r="F21" s="16">
        <v>56</v>
      </c>
      <c r="G21" s="29">
        <v>53</v>
      </c>
      <c r="H21" s="17">
        <v>23</v>
      </c>
      <c r="I21" s="29">
        <v>19</v>
      </c>
      <c r="J21" s="17">
        <v>2</v>
      </c>
      <c r="K21" s="29">
        <v>1</v>
      </c>
      <c r="L21" s="17">
        <v>17</v>
      </c>
      <c r="M21" s="29">
        <v>15</v>
      </c>
      <c r="N21" s="17">
        <v>4</v>
      </c>
      <c r="O21" s="29">
        <v>5</v>
      </c>
      <c r="P21" s="22">
        <v>1</v>
      </c>
      <c r="Q21" s="23">
        <v>1</v>
      </c>
      <c r="R21" s="22">
        <v>16</v>
      </c>
      <c r="S21" s="29">
        <v>2</v>
      </c>
      <c r="T21" s="29"/>
      <c r="U21" s="23"/>
      <c r="V21" s="13" t="s">
        <v>15</v>
      </c>
      <c r="W21" s="22">
        <v>13</v>
      </c>
      <c r="X21" s="29">
        <v>29</v>
      </c>
      <c r="Y21" s="29"/>
      <c r="Z21" s="29"/>
      <c r="AA21" s="29">
        <v>4</v>
      </c>
      <c r="AB21" s="23">
        <v>11</v>
      </c>
      <c r="AC21" s="22">
        <v>5</v>
      </c>
      <c r="AD21" s="29">
        <v>8</v>
      </c>
      <c r="AE21" s="29">
        <v>6</v>
      </c>
      <c r="AF21" s="29">
        <v>8</v>
      </c>
      <c r="AG21" s="29">
        <v>0</v>
      </c>
      <c r="AH21" s="23">
        <v>7</v>
      </c>
      <c r="AI21" s="22">
        <v>16</v>
      </c>
      <c r="AJ21" s="29">
        <v>6</v>
      </c>
      <c r="AK21" s="29">
        <v>13</v>
      </c>
      <c r="AL21" s="23">
        <v>5</v>
      </c>
      <c r="AM21" s="22"/>
      <c r="AN21" s="23">
        <v>2</v>
      </c>
    </row>
    <row r="22" spans="1:40" ht="12.75">
      <c r="A22" s="3" t="s">
        <v>16</v>
      </c>
      <c r="B22" s="16">
        <v>45</v>
      </c>
      <c r="C22" s="29">
        <v>38</v>
      </c>
      <c r="D22" s="17">
        <v>45</v>
      </c>
      <c r="E22" s="23">
        <v>38</v>
      </c>
      <c r="F22" s="16">
        <v>134</v>
      </c>
      <c r="G22" s="29">
        <v>149</v>
      </c>
      <c r="H22" s="17">
        <v>55</v>
      </c>
      <c r="I22" s="29">
        <v>47</v>
      </c>
      <c r="J22" s="17"/>
      <c r="K22" s="29">
        <v>2</v>
      </c>
      <c r="L22" s="17">
        <v>48</v>
      </c>
      <c r="M22" s="29">
        <v>53</v>
      </c>
      <c r="N22" s="17">
        <v>5</v>
      </c>
      <c r="O22" s="29">
        <v>9</v>
      </c>
      <c r="P22" s="22">
        <v>1</v>
      </c>
      <c r="Q22" s="23">
        <v>3</v>
      </c>
      <c r="R22" s="22">
        <v>21</v>
      </c>
      <c r="S22" s="29">
        <v>14</v>
      </c>
      <c r="T22" s="29">
        <v>5</v>
      </c>
      <c r="U22" s="23">
        <v>5</v>
      </c>
      <c r="V22" s="13" t="s">
        <v>16</v>
      </c>
      <c r="W22" s="22">
        <v>54</v>
      </c>
      <c r="X22" s="29">
        <v>50</v>
      </c>
      <c r="Y22" s="29">
        <v>5</v>
      </c>
      <c r="Z22" s="29">
        <v>4</v>
      </c>
      <c r="AA22" s="29">
        <v>22</v>
      </c>
      <c r="AB22" s="23">
        <v>19</v>
      </c>
      <c r="AC22" s="22">
        <v>16</v>
      </c>
      <c r="AD22" s="29">
        <v>10</v>
      </c>
      <c r="AE22" s="29">
        <v>5</v>
      </c>
      <c r="AF22" s="29">
        <v>2</v>
      </c>
      <c r="AG22" s="29">
        <v>0</v>
      </c>
      <c r="AH22" s="23">
        <v>2</v>
      </c>
      <c r="AI22" s="22">
        <v>38</v>
      </c>
      <c r="AJ22" s="29">
        <v>27</v>
      </c>
      <c r="AK22" s="29">
        <v>34</v>
      </c>
      <c r="AL22" s="23">
        <v>21</v>
      </c>
      <c r="AM22" s="22">
        <v>13</v>
      </c>
      <c r="AN22" s="23">
        <v>5</v>
      </c>
    </row>
    <row r="23" spans="1:40" ht="12.75">
      <c r="A23" s="3" t="s">
        <v>17</v>
      </c>
      <c r="B23" s="16">
        <v>29</v>
      </c>
      <c r="C23" s="29">
        <v>33</v>
      </c>
      <c r="D23" s="17">
        <v>29</v>
      </c>
      <c r="E23" s="23">
        <v>33</v>
      </c>
      <c r="F23" s="16">
        <v>84</v>
      </c>
      <c r="G23" s="29">
        <v>81</v>
      </c>
      <c r="H23" s="17">
        <v>44</v>
      </c>
      <c r="I23" s="29">
        <v>51</v>
      </c>
      <c r="J23" s="17">
        <v>1</v>
      </c>
      <c r="K23" s="29">
        <v>1</v>
      </c>
      <c r="L23" s="17">
        <v>32</v>
      </c>
      <c r="M23" s="29">
        <v>15</v>
      </c>
      <c r="N23" s="17">
        <v>6</v>
      </c>
      <c r="O23" s="29">
        <v>11</v>
      </c>
      <c r="P23" s="22">
        <v>2</v>
      </c>
      <c r="Q23" s="23">
        <v>2</v>
      </c>
      <c r="R23" s="22">
        <v>12</v>
      </c>
      <c r="S23" s="29">
        <v>15</v>
      </c>
      <c r="T23" s="29">
        <v>1</v>
      </c>
      <c r="U23" s="23">
        <v>4</v>
      </c>
      <c r="V23" s="13" t="s">
        <v>17</v>
      </c>
      <c r="W23" s="22">
        <v>37</v>
      </c>
      <c r="X23" s="29">
        <v>41</v>
      </c>
      <c r="Y23" s="29">
        <v>1</v>
      </c>
      <c r="Z23" s="29">
        <v>3</v>
      </c>
      <c r="AA23" s="29">
        <v>11</v>
      </c>
      <c r="AB23" s="23">
        <v>13</v>
      </c>
      <c r="AC23" s="22">
        <v>28</v>
      </c>
      <c r="AD23" s="29">
        <v>22</v>
      </c>
      <c r="AE23" s="29">
        <v>15</v>
      </c>
      <c r="AF23" s="29">
        <v>83</v>
      </c>
      <c r="AG23" s="29">
        <v>0</v>
      </c>
      <c r="AH23" s="23">
        <v>1</v>
      </c>
      <c r="AI23" s="22">
        <v>34</v>
      </c>
      <c r="AJ23" s="29">
        <v>17</v>
      </c>
      <c r="AK23" s="29">
        <v>33</v>
      </c>
      <c r="AL23" s="23">
        <v>13</v>
      </c>
      <c r="AM23" s="22">
        <v>5</v>
      </c>
      <c r="AN23" s="23">
        <v>5</v>
      </c>
    </row>
    <row r="24" spans="1:40" ht="12.75">
      <c r="A24" s="3" t="s">
        <v>18</v>
      </c>
      <c r="B24" s="16">
        <v>23</v>
      </c>
      <c r="C24" s="29">
        <v>30</v>
      </c>
      <c r="D24" s="17">
        <v>23</v>
      </c>
      <c r="E24" s="23">
        <v>30</v>
      </c>
      <c r="F24" s="16">
        <v>108</v>
      </c>
      <c r="G24" s="29">
        <v>90</v>
      </c>
      <c r="H24" s="17">
        <v>34</v>
      </c>
      <c r="I24" s="29">
        <v>35</v>
      </c>
      <c r="J24" s="17">
        <v>6</v>
      </c>
      <c r="K24" s="29">
        <v>4</v>
      </c>
      <c r="L24" s="17">
        <v>55</v>
      </c>
      <c r="M24" s="29">
        <v>34</v>
      </c>
      <c r="N24" s="17">
        <v>17</v>
      </c>
      <c r="O24" s="29">
        <v>17</v>
      </c>
      <c r="P24" s="22">
        <v>1</v>
      </c>
      <c r="Q24" s="23"/>
      <c r="R24" s="22">
        <v>13</v>
      </c>
      <c r="S24" s="29">
        <v>4</v>
      </c>
      <c r="T24" s="29">
        <v>5</v>
      </c>
      <c r="U24" s="23"/>
      <c r="V24" s="13" t="s">
        <v>18</v>
      </c>
      <c r="W24" s="22">
        <v>28</v>
      </c>
      <c r="X24" s="29">
        <v>40</v>
      </c>
      <c r="Y24" s="29">
        <v>1</v>
      </c>
      <c r="Z24" s="29">
        <v>2</v>
      </c>
      <c r="AA24" s="29">
        <v>8</v>
      </c>
      <c r="AB24" s="23">
        <v>9</v>
      </c>
      <c r="AC24" s="22">
        <v>18</v>
      </c>
      <c r="AD24" s="29">
        <v>22</v>
      </c>
      <c r="AE24" s="29">
        <v>4</v>
      </c>
      <c r="AF24" s="29">
        <v>7</v>
      </c>
      <c r="AG24" s="29">
        <v>0</v>
      </c>
      <c r="AH24" s="23">
        <v>5</v>
      </c>
      <c r="AI24" s="22">
        <v>21</v>
      </c>
      <c r="AJ24" s="29">
        <v>22</v>
      </c>
      <c r="AK24" s="29">
        <v>18</v>
      </c>
      <c r="AL24" s="23">
        <v>18</v>
      </c>
      <c r="AM24" s="22">
        <v>3</v>
      </c>
      <c r="AN24" s="23">
        <v>9</v>
      </c>
    </row>
    <row r="25" spans="1:40" ht="12.75">
      <c r="A25" s="3" t="s">
        <v>19</v>
      </c>
      <c r="B25" s="16">
        <v>20</v>
      </c>
      <c r="C25" s="29">
        <v>14</v>
      </c>
      <c r="D25" s="17">
        <v>20</v>
      </c>
      <c r="E25" s="23">
        <v>14</v>
      </c>
      <c r="F25" s="16">
        <v>59</v>
      </c>
      <c r="G25" s="29">
        <v>40</v>
      </c>
      <c r="H25" s="17">
        <v>29</v>
      </c>
      <c r="I25" s="29">
        <v>20</v>
      </c>
      <c r="J25" s="17">
        <v>2</v>
      </c>
      <c r="K25" s="29"/>
      <c r="L25" s="17">
        <v>12</v>
      </c>
      <c r="M25" s="29">
        <v>13</v>
      </c>
      <c r="N25" s="17">
        <v>10</v>
      </c>
      <c r="O25" s="29">
        <v>11</v>
      </c>
      <c r="P25" s="22"/>
      <c r="Q25" s="23">
        <v>1</v>
      </c>
      <c r="R25" s="22">
        <v>10</v>
      </c>
      <c r="S25" s="29">
        <v>8</v>
      </c>
      <c r="T25" s="29">
        <v>3</v>
      </c>
      <c r="U25" s="23">
        <v>5</v>
      </c>
      <c r="V25" s="13" t="s">
        <v>19</v>
      </c>
      <c r="W25" s="22">
        <v>20</v>
      </c>
      <c r="X25" s="29">
        <v>29</v>
      </c>
      <c r="Y25" s="29">
        <v>2</v>
      </c>
      <c r="Z25" s="29">
        <v>2</v>
      </c>
      <c r="AA25" s="29">
        <v>6</v>
      </c>
      <c r="AB25" s="23">
        <v>9</v>
      </c>
      <c r="AC25" s="22">
        <v>14</v>
      </c>
      <c r="AD25" s="29">
        <v>5</v>
      </c>
      <c r="AE25" s="29">
        <v>1</v>
      </c>
      <c r="AF25" s="29">
        <v>3</v>
      </c>
      <c r="AG25" s="29">
        <v>0</v>
      </c>
      <c r="AH25" s="23">
        <v>7</v>
      </c>
      <c r="AI25" s="22">
        <v>9</v>
      </c>
      <c r="AJ25" s="29">
        <v>9</v>
      </c>
      <c r="AK25" s="29">
        <v>9</v>
      </c>
      <c r="AL25" s="23">
        <v>6</v>
      </c>
      <c r="AM25" s="22"/>
      <c r="AN25" s="23">
        <v>1</v>
      </c>
    </row>
    <row r="26" spans="1:40" ht="12.75">
      <c r="A26" s="3" t="s">
        <v>20</v>
      </c>
      <c r="B26" s="16">
        <v>17</v>
      </c>
      <c r="C26" s="29">
        <v>24</v>
      </c>
      <c r="D26" s="17">
        <v>16</v>
      </c>
      <c r="E26" s="23">
        <v>24</v>
      </c>
      <c r="F26" s="16">
        <v>79</v>
      </c>
      <c r="G26" s="29">
        <v>86</v>
      </c>
      <c r="H26" s="17">
        <v>43</v>
      </c>
      <c r="I26" s="29">
        <v>41</v>
      </c>
      <c r="J26" s="17">
        <v>6</v>
      </c>
      <c r="K26" s="29">
        <v>1</v>
      </c>
      <c r="L26" s="17">
        <v>9</v>
      </c>
      <c r="M26" s="29">
        <v>14</v>
      </c>
      <c r="N26" s="17">
        <v>7</v>
      </c>
      <c r="O26" s="29">
        <v>9</v>
      </c>
      <c r="P26" s="22">
        <v>1</v>
      </c>
      <c r="Q26" s="23">
        <v>1</v>
      </c>
      <c r="R26" s="22">
        <v>15</v>
      </c>
      <c r="S26" s="29">
        <v>10</v>
      </c>
      <c r="T26" s="29">
        <v>7</v>
      </c>
      <c r="U26" s="23">
        <v>7</v>
      </c>
      <c r="V26" s="13" t="s">
        <v>20</v>
      </c>
      <c r="W26" s="22">
        <v>22</v>
      </c>
      <c r="X26" s="29">
        <v>19</v>
      </c>
      <c r="Y26" s="29">
        <v>3</v>
      </c>
      <c r="Z26" s="29"/>
      <c r="AA26" s="29">
        <v>7</v>
      </c>
      <c r="AB26" s="23">
        <v>4</v>
      </c>
      <c r="AC26" s="22">
        <v>15</v>
      </c>
      <c r="AD26" s="29">
        <v>16</v>
      </c>
      <c r="AE26" s="29">
        <v>5</v>
      </c>
      <c r="AF26" s="29">
        <v>3</v>
      </c>
      <c r="AG26" s="29">
        <v>0</v>
      </c>
      <c r="AH26" s="23">
        <v>1</v>
      </c>
      <c r="AI26" s="22">
        <v>10</v>
      </c>
      <c r="AJ26" s="29">
        <v>15</v>
      </c>
      <c r="AK26" s="29">
        <v>9</v>
      </c>
      <c r="AL26" s="23">
        <v>13</v>
      </c>
      <c r="AM26" s="22">
        <v>8</v>
      </c>
      <c r="AN26" s="23">
        <v>6</v>
      </c>
    </row>
    <row r="27" spans="1:40" ht="12.75">
      <c r="A27" s="3" t="s">
        <v>21</v>
      </c>
      <c r="B27" s="16">
        <v>58</v>
      </c>
      <c r="C27" s="29">
        <v>60</v>
      </c>
      <c r="D27" s="17">
        <v>58</v>
      </c>
      <c r="E27" s="23">
        <v>59</v>
      </c>
      <c r="F27" s="16">
        <v>186</v>
      </c>
      <c r="G27" s="29">
        <v>129</v>
      </c>
      <c r="H27" s="17">
        <v>100</v>
      </c>
      <c r="I27" s="29">
        <v>82</v>
      </c>
      <c r="J27" s="17">
        <v>4</v>
      </c>
      <c r="K27" s="29">
        <v>9</v>
      </c>
      <c r="L27" s="17">
        <v>38</v>
      </c>
      <c r="M27" s="29">
        <v>23</v>
      </c>
      <c r="N27" s="17">
        <v>20</v>
      </c>
      <c r="O27" s="29">
        <v>13</v>
      </c>
      <c r="P27" s="22">
        <v>5</v>
      </c>
      <c r="Q27" s="23">
        <v>4</v>
      </c>
      <c r="R27" s="22">
        <v>46</v>
      </c>
      <c r="S27" s="29">
        <v>18</v>
      </c>
      <c r="T27" s="29">
        <v>7</v>
      </c>
      <c r="U27" s="23">
        <v>5</v>
      </c>
      <c r="V27" s="13" t="s">
        <v>21</v>
      </c>
      <c r="W27" s="22">
        <v>40</v>
      </c>
      <c r="X27" s="29">
        <v>55</v>
      </c>
      <c r="Y27" s="29">
        <v>3</v>
      </c>
      <c r="Z27" s="29">
        <v>4</v>
      </c>
      <c r="AA27" s="29">
        <v>12</v>
      </c>
      <c r="AB27" s="23">
        <v>16</v>
      </c>
      <c r="AC27" s="22">
        <v>20</v>
      </c>
      <c r="AD27" s="29">
        <v>21</v>
      </c>
      <c r="AE27" s="29">
        <v>2</v>
      </c>
      <c r="AF27" s="29">
        <v>46</v>
      </c>
      <c r="AG27" s="29">
        <v>0</v>
      </c>
      <c r="AH27" s="23">
        <v>7</v>
      </c>
      <c r="AI27" s="22">
        <v>41</v>
      </c>
      <c r="AJ27" s="29">
        <v>29</v>
      </c>
      <c r="AK27" s="29">
        <v>36</v>
      </c>
      <c r="AL27" s="23">
        <v>26</v>
      </c>
      <c r="AM27" s="22">
        <v>2</v>
      </c>
      <c r="AN27" s="23">
        <v>4</v>
      </c>
    </row>
    <row r="28" spans="1:40" ht="12.75">
      <c r="A28" s="3" t="s">
        <v>22</v>
      </c>
      <c r="B28" s="16">
        <v>25</v>
      </c>
      <c r="C28" s="29">
        <v>23</v>
      </c>
      <c r="D28" s="17">
        <v>25</v>
      </c>
      <c r="E28" s="23">
        <v>23</v>
      </c>
      <c r="F28" s="16">
        <v>63</v>
      </c>
      <c r="G28" s="29">
        <v>45</v>
      </c>
      <c r="H28" s="17">
        <v>18</v>
      </c>
      <c r="I28" s="29">
        <v>19</v>
      </c>
      <c r="J28" s="17">
        <v>2</v>
      </c>
      <c r="K28" s="29">
        <v>5</v>
      </c>
      <c r="L28" s="17">
        <v>29</v>
      </c>
      <c r="M28" s="29">
        <v>14</v>
      </c>
      <c r="N28" s="17">
        <v>7</v>
      </c>
      <c r="O28" s="29">
        <v>14</v>
      </c>
      <c r="P28" s="22">
        <v>3</v>
      </c>
      <c r="Q28" s="23">
        <v>1</v>
      </c>
      <c r="R28" s="22">
        <v>13</v>
      </c>
      <c r="S28" s="29">
        <v>5</v>
      </c>
      <c r="T28" s="29">
        <v>3</v>
      </c>
      <c r="U28" s="23">
        <v>4</v>
      </c>
      <c r="V28" s="13" t="s">
        <v>22</v>
      </c>
      <c r="W28" s="22">
        <v>40</v>
      </c>
      <c r="X28" s="29">
        <v>37</v>
      </c>
      <c r="Y28" s="29">
        <v>1</v>
      </c>
      <c r="Z28" s="29"/>
      <c r="AA28" s="29">
        <v>12</v>
      </c>
      <c r="AB28" s="23">
        <v>10</v>
      </c>
      <c r="AC28" s="22">
        <v>7</v>
      </c>
      <c r="AD28" s="29">
        <v>12</v>
      </c>
      <c r="AE28" s="29">
        <v>1</v>
      </c>
      <c r="AF28" s="29">
        <v>42</v>
      </c>
      <c r="AG28" s="29">
        <v>12</v>
      </c>
      <c r="AH28" s="23">
        <v>35</v>
      </c>
      <c r="AI28" s="22">
        <v>11</v>
      </c>
      <c r="AJ28" s="29">
        <v>2</v>
      </c>
      <c r="AK28" s="29">
        <v>8</v>
      </c>
      <c r="AL28" s="23">
        <v>1</v>
      </c>
      <c r="AM28" s="22">
        <v>7</v>
      </c>
      <c r="AN28" s="23">
        <v>5</v>
      </c>
    </row>
    <row r="29" spans="1:40" ht="12.75">
      <c r="A29" s="3" t="s">
        <v>23</v>
      </c>
      <c r="B29" s="16">
        <v>7</v>
      </c>
      <c r="C29" s="29">
        <v>15</v>
      </c>
      <c r="D29" s="17">
        <v>7</v>
      </c>
      <c r="E29" s="23">
        <v>15</v>
      </c>
      <c r="F29" s="16">
        <v>40</v>
      </c>
      <c r="G29" s="29">
        <v>41</v>
      </c>
      <c r="H29" s="17">
        <v>13</v>
      </c>
      <c r="I29" s="29">
        <v>19</v>
      </c>
      <c r="J29" s="17"/>
      <c r="K29" s="29">
        <v>4</v>
      </c>
      <c r="L29" s="17">
        <v>18</v>
      </c>
      <c r="M29" s="29">
        <v>9</v>
      </c>
      <c r="N29" s="17">
        <v>12</v>
      </c>
      <c r="O29" s="29">
        <v>3</v>
      </c>
      <c r="P29" s="22"/>
      <c r="Q29" s="23"/>
      <c r="R29" s="22">
        <v>16</v>
      </c>
      <c r="S29" s="29">
        <v>9</v>
      </c>
      <c r="T29" s="29">
        <v>2</v>
      </c>
      <c r="U29" s="23">
        <v>1</v>
      </c>
      <c r="V29" s="13" t="s">
        <v>23</v>
      </c>
      <c r="W29" s="22">
        <v>19</v>
      </c>
      <c r="X29" s="29">
        <v>24</v>
      </c>
      <c r="Y29" s="29"/>
      <c r="Z29" s="29">
        <v>1</v>
      </c>
      <c r="AA29" s="29">
        <v>5</v>
      </c>
      <c r="AB29" s="23">
        <v>12</v>
      </c>
      <c r="AC29" s="22">
        <v>5</v>
      </c>
      <c r="AD29" s="29">
        <v>10</v>
      </c>
      <c r="AE29" s="29"/>
      <c r="AF29" s="29">
        <v>3</v>
      </c>
      <c r="AG29" s="29">
        <v>0</v>
      </c>
      <c r="AH29" s="23">
        <v>9</v>
      </c>
      <c r="AI29" s="22">
        <v>19</v>
      </c>
      <c r="AJ29" s="29">
        <v>13</v>
      </c>
      <c r="AK29" s="29">
        <v>19</v>
      </c>
      <c r="AL29" s="23">
        <v>12</v>
      </c>
      <c r="AM29" s="22">
        <v>2</v>
      </c>
      <c r="AN29" s="23">
        <v>4</v>
      </c>
    </row>
    <row r="30" spans="1:40" ht="12.75">
      <c r="A30" s="3" t="s">
        <v>24</v>
      </c>
      <c r="B30" s="16">
        <v>28</v>
      </c>
      <c r="C30" s="29">
        <v>31</v>
      </c>
      <c r="D30" s="17">
        <v>26</v>
      </c>
      <c r="E30" s="23">
        <v>30</v>
      </c>
      <c r="F30" s="16">
        <v>96</v>
      </c>
      <c r="G30" s="29">
        <v>91</v>
      </c>
      <c r="H30" s="17">
        <v>49</v>
      </c>
      <c r="I30" s="29">
        <v>43</v>
      </c>
      <c r="J30" s="17">
        <v>2</v>
      </c>
      <c r="K30" s="29"/>
      <c r="L30" s="17">
        <v>23</v>
      </c>
      <c r="M30" s="29">
        <v>28</v>
      </c>
      <c r="N30" s="17">
        <v>12</v>
      </c>
      <c r="O30" s="29">
        <v>13</v>
      </c>
      <c r="P30" s="22">
        <v>11</v>
      </c>
      <c r="Q30" s="23">
        <v>5</v>
      </c>
      <c r="R30" s="22">
        <v>19</v>
      </c>
      <c r="S30" s="29">
        <v>11</v>
      </c>
      <c r="T30" s="29">
        <v>7</v>
      </c>
      <c r="U30" s="23">
        <v>3</v>
      </c>
      <c r="V30" s="13" t="s">
        <v>24</v>
      </c>
      <c r="W30" s="22">
        <v>35</v>
      </c>
      <c r="X30" s="29">
        <v>35</v>
      </c>
      <c r="Y30" s="29">
        <v>4</v>
      </c>
      <c r="Z30" s="29">
        <v>5</v>
      </c>
      <c r="AA30" s="29">
        <v>7</v>
      </c>
      <c r="AB30" s="23">
        <v>14</v>
      </c>
      <c r="AC30" s="22">
        <v>20</v>
      </c>
      <c r="AD30" s="29">
        <v>14</v>
      </c>
      <c r="AE30" s="29">
        <v>4</v>
      </c>
      <c r="AF30" s="29">
        <v>18</v>
      </c>
      <c r="AG30" s="29">
        <v>1</v>
      </c>
      <c r="AH30" s="23">
        <v>4</v>
      </c>
      <c r="AI30" s="22">
        <v>12</v>
      </c>
      <c r="AJ30" s="29">
        <v>11</v>
      </c>
      <c r="AK30" s="29">
        <v>11</v>
      </c>
      <c r="AL30" s="23">
        <v>8</v>
      </c>
      <c r="AM30" s="22">
        <v>6</v>
      </c>
      <c r="AN30" s="23">
        <v>11</v>
      </c>
    </row>
    <row r="31" spans="1:40" ht="13.5" thickBot="1">
      <c r="A31" s="58" t="s">
        <v>25</v>
      </c>
      <c r="B31" s="142">
        <v>23</v>
      </c>
      <c r="C31" s="109">
        <v>19</v>
      </c>
      <c r="D31" s="108">
        <v>22</v>
      </c>
      <c r="E31" s="110">
        <v>19</v>
      </c>
      <c r="F31" s="142">
        <v>94</v>
      </c>
      <c r="G31" s="109">
        <v>87</v>
      </c>
      <c r="H31" s="108">
        <v>51</v>
      </c>
      <c r="I31" s="109">
        <v>54</v>
      </c>
      <c r="J31" s="108"/>
      <c r="K31" s="109">
        <v>5</v>
      </c>
      <c r="L31" s="108">
        <v>30</v>
      </c>
      <c r="M31" s="109">
        <v>18</v>
      </c>
      <c r="N31" s="108">
        <v>10</v>
      </c>
      <c r="O31" s="109">
        <v>7</v>
      </c>
      <c r="P31" s="107">
        <v>2</v>
      </c>
      <c r="Q31" s="110">
        <v>1</v>
      </c>
      <c r="R31" s="107">
        <v>9</v>
      </c>
      <c r="S31" s="109">
        <v>5</v>
      </c>
      <c r="T31" s="109">
        <v>1</v>
      </c>
      <c r="U31" s="110">
        <v>3</v>
      </c>
      <c r="V31" s="126" t="s">
        <v>25</v>
      </c>
      <c r="W31" s="107">
        <v>32</v>
      </c>
      <c r="X31" s="109">
        <v>29</v>
      </c>
      <c r="Y31" s="109">
        <v>1</v>
      </c>
      <c r="Z31" s="109"/>
      <c r="AA31" s="109">
        <v>12</v>
      </c>
      <c r="AB31" s="110">
        <v>12</v>
      </c>
      <c r="AC31" s="107">
        <v>27</v>
      </c>
      <c r="AD31" s="109">
        <v>14</v>
      </c>
      <c r="AE31" s="109">
        <v>1</v>
      </c>
      <c r="AF31" s="109">
        <v>4</v>
      </c>
      <c r="AG31" s="109"/>
      <c r="AH31" s="110">
        <v>6</v>
      </c>
      <c r="AI31" s="107">
        <v>17</v>
      </c>
      <c r="AJ31" s="109">
        <v>11</v>
      </c>
      <c r="AK31" s="109">
        <v>9</v>
      </c>
      <c r="AL31" s="110">
        <v>10</v>
      </c>
      <c r="AM31" s="107">
        <v>3</v>
      </c>
      <c r="AN31" s="110">
        <v>2</v>
      </c>
    </row>
    <row r="32" spans="1:40" s="6" customFormat="1" ht="13.5" thickBot="1">
      <c r="A32" s="111" t="s">
        <v>26</v>
      </c>
      <c r="B32" s="112">
        <v>709</v>
      </c>
      <c r="C32" s="112">
        <v>783</v>
      </c>
      <c r="D32" s="112">
        <v>701</v>
      </c>
      <c r="E32" s="112">
        <v>772</v>
      </c>
      <c r="F32" s="112">
        <v>2520</v>
      </c>
      <c r="G32" s="112">
        <v>2157</v>
      </c>
      <c r="H32" s="112">
        <v>1173</v>
      </c>
      <c r="I32" s="112">
        <v>1060</v>
      </c>
      <c r="J32" s="112">
        <v>77</v>
      </c>
      <c r="K32" s="112">
        <v>82</v>
      </c>
      <c r="L32" s="112">
        <v>857</v>
      </c>
      <c r="M32" s="112">
        <v>625</v>
      </c>
      <c r="N32" s="112">
        <v>282</v>
      </c>
      <c r="O32" s="112">
        <v>328</v>
      </c>
      <c r="P32" s="112">
        <v>48</v>
      </c>
      <c r="Q32" s="112">
        <v>40</v>
      </c>
      <c r="R32" s="112">
        <v>494</v>
      </c>
      <c r="S32" s="112">
        <v>297</v>
      </c>
      <c r="T32" s="112">
        <v>125</v>
      </c>
      <c r="U32" s="112">
        <v>80</v>
      </c>
      <c r="V32" s="138" t="s">
        <v>26</v>
      </c>
      <c r="W32" s="112">
        <v>822</v>
      </c>
      <c r="X32" s="112">
        <v>876</v>
      </c>
      <c r="Y32" s="112">
        <v>50</v>
      </c>
      <c r="Z32" s="112">
        <v>61</v>
      </c>
      <c r="AA32" s="112">
        <v>275</v>
      </c>
      <c r="AB32" s="112">
        <v>290</v>
      </c>
      <c r="AC32" s="112">
        <v>439</v>
      </c>
      <c r="AD32" s="112">
        <v>342</v>
      </c>
      <c r="AE32" s="112">
        <v>93</v>
      </c>
      <c r="AF32" s="112">
        <v>393</v>
      </c>
      <c r="AG32" s="112">
        <v>18</v>
      </c>
      <c r="AH32" s="112">
        <v>262</v>
      </c>
      <c r="AI32" s="112">
        <v>465</v>
      </c>
      <c r="AJ32" s="112">
        <v>371</v>
      </c>
      <c r="AK32" s="112">
        <v>401</v>
      </c>
      <c r="AL32" s="112">
        <v>308</v>
      </c>
      <c r="AM32" s="112">
        <v>126</v>
      </c>
      <c r="AN32" s="112">
        <f>SUM(AN7:AN31)</f>
        <v>144</v>
      </c>
    </row>
    <row r="33" spans="1:40" ht="12.75">
      <c r="A33" s="30" t="s">
        <v>27</v>
      </c>
      <c r="B33" s="141">
        <v>874</v>
      </c>
      <c r="C33" s="31">
        <v>935</v>
      </c>
      <c r="D33" s="15">
        <v>865</v>
      </c>
      <c r="E33" s="144">
        <v>929</v>
      </c>
      <c r="F33" s="141">
        <v>2936</v>
      </c>
      <c r="G33" s="31">
        <v>2767</v>
      </c>
      <c r="H33" s="15">
        <v>1988</v>
      </c>
      <c r="I33" s="31">
        <v>1777</v>
      </c>
      <c r="J33" s="15">
        <v>181</v>
      </c>
      <c r="K33" s="31">
        <v>196</v>
      </c>
      <c r="L33" s="15">
        <v>538</v>
      </c>
      <c r="M33" s="31">
        <v>590</v>
      </c>
      <c r="N33" s="15">
        <v>414</v>
      </c>
      <c r="O33" s="31">
        <v>415</v>
      </c>
      <c r="P33" s="34">
        <v>31</v>
      </c>
      <c r="Q33" s="48">
        <v>20</v>
      </c>
      <c r="R33" s="34">
        <v>340</v>
      </c>
      <c r="S33" s="31">
        <v>232</v>
      </c>
      <c r="T33" s="31">
        <v>221</v>
      </c>
      <c r="U33" s="48">
        <v>86</v>
      </c>
      <c r="V33" s="127" t="s">
        <v>27</v>
      </c>
      <c r="W33" s="34">
        <v>550</v>
      </c>
      <c r="X33" s="31">
        <v>436</v>
      </c>
      <c r="Y33" s="31">
        <v>19</v>
      </c>
      <c r="Z33" s="31">
        <v>35</v>
      </c>
      <c r="AA33" s="31">
        <v>131</v>
      </c>
      <c r="AB33" s="48">
        <v>112</v>
      </c>
      <c r="AC33" s="34">
        <v>378</v>
      </c>
      <c r="AD33" s="31">
        <v>369</v>
      </c>
      <c r="AE33" s="31">
        <v>27</v>
      </c>
      <c r="AF33" s="31">
        <v>104</v>
      </c>
      <c r="AG33" s="31">
        <v>16</v>
      </c>
      <c r="AH33" s="48">
        <v>58</v>
      </c>
      <c r="AI33" s="34">
        <v>166</v>
      </c>
      <c r="AJ33" s="31">
        <v>260</v>
      </c>
      <c r="AK33" s="31">
        <v>74</v>
      </c>
      <c r="AL33" s="48">
        <v>168</v>
      </c>
      <c r="AM33" s="34">
        <v>74</v>
      </c>
      <c r="AN33" s="48">
        <v>111</v>
      </c>
    </row>
    <row r="34" spans="1:40" ht="12.75">
      <c r="A34" s="3" t="s">
        <v>28</v>
      </c>
      <c r="B34" s="16">
        <v>123</v>
      </c>
      <c r="C34" s="29">
        <v>138</v>
      </c>
      <c r="D34" s="17">
        <v>119</v>
      </c>
      <c r="E34" s="19">
        <v>133</v>
      </c>
      <c r="F34" s="16">
        <v>462</v>
      </c>
      <c r="G34" s="29">
        <v>322</v>
      </c>
      <c r="H34" s="17">
        <v>175</v>
      </c>
      <c r="I34" s="29">
        <v>165</v>
      </c>
      <c r="J34" s="17">
        <v>10</v>
      </c>
      <c r="K34" s="29">
        <v>13</v>
      </c>
      <c r="L34" s="17">
        <v>180</v>
      </c>
      <c r="M34" s="29">
        <v>106</v>
      </c>
      <c r="N34" s="17">
        <v>79</v>
      </c>
      <c r="O34" s="29">
        <v>50</v>
      </c>
      <c r="P34" s="22">
        <v>21</v>
      </c>
      <c r="Q34" s="23">
        <v>11</v>
      </c>
      <c r="R34" s="22">
        <v>53</v>
      </c>
      <c r="S34" s="29">
        <v>35</v>
      </c>
      <c r="T34" s="29">
        <v>6</v>
      </c>
      <c r="U34" s="23">
        <v>13</v>
      </c>
      <c r="V34" s="13" t="s">
        <v>28</v>
      </c>
      <c r="W34" s="22">
        <v>92</v>
      </c>
      <c r="X34" s="29">
        <v>93</v>
      </c>
      <c r="Y34" s="29">
        <v>8</v>
      </c>
      <c r="Z34" s="29">
        <v>4</v>
      </c>
      <c r="AA34" s="29">
        <v>24</v>
      </c>
      <c r="AB34" s="23">
        <v>22</v>
      </c>
      <c r="AC34" s="22">
        <v>76</v>
      </c>
      <c r="AD34" s="29">
        <v>72</v>
      </c>
      <c r="AE34" s="29">
        <v>27</v>
      </c>
      <c r="AF34" s="29">
        <v>167</v>
      </c>
      <c r="AG34" s="29">
        <v>2</v>
      </c>
      <c r="AH34" s="23">
        <v>24</v>
      </c>
      <c r="AI34" s="22">
        <v>67</v>
      </c>
      <c r="AJ34" s="29">
        <v>38</v>
      </c>
      <c r="AK34" s="29">
        <v>64</v>
      </c>
      <c r="AL34" s="23">
        <v>33</v>
      </c>
      <c r="AM34" s="22">
        <v>18</v>
      </c>
      <c r="AN34" s="23">
        <v>24</v>
      </c>
    </row>
    <row r="35" spans="1:40" ht="12.75">
      <c r="A35" s="3" t="s">
        <v>29</v>
      </c>
      <c r="B35" s="16">
        <v>113</v>
      </c>
      <c r="C35" s="29">
        <v>121</v>
      </c>
      <c r="D35" s="17">
        <v>111</v>
      </c>
      <c r="E35" s="19">
        <v>119</v>
      </c>
      <c r="F35" s="16">
        <v>457</v>
      </c>
      <c r="G35" s="29">
        <v>338</v>
      </c>
      <c r="H35" s="17">
        <v>182</v>
      </c>
      <c r="I35" s="29">
        <v>160</v>
      </c>
      <c r="J35" s="17">
        <v>26</v>
      </c>
      <c r="K35" s="29">
        <v>24</v>
      </c>
      <c r="L35" s="17">
        <v>225</v>
      </c>
      <c r="M35" s="29">
        <v>130</v>
      </c>
      <c r="N35" s="17">
        <v>35</v>
      </c>
      <c r="O35" s="29">
        <v>32</v>
      </c>
      <c r="P35" s="22">
        <v>1</v>
      </c>
      <c r="Q35" s="23">
        <v>1</v>
      </c>
      <c r="R35" s="22">
        <v>33</v>
      </c>
      <c r="S35" s="29">
        <v>27</v>
      </c>
      <c r="T35" s="29">
        <v>6</v>
      </c>
      <c r="U35" s="23">
        <v>11</v>
      </c>
      <c r="V35" s="13" t="s">
        <v>29</v>
      </c>
      <c r="W35" s="22">
        <v>73</v>
      </c>
      <c r="X35" s="29">
        <v>84</v>
      </c>
      <c r="Y35" s="29">
        <v>9</v>
      </c>
      <c r="Z35" s="29">
        <v>2</v>
      </c>
      <c r="AA35" s="29">
        <v>17</v>
      </c>
      <c r="AB35" s="23">
        <v>22</v>
      </c>
      <c r="AC35" s="22">
        <v>127</v>
      </c>
      <c r="AD35" s="29">
        <v>87</v>
      </c>
      <c r="AE35" s="29">
        <v>39</v>
      </c>
      <c r="AF35" s="29">
        <v>24</v>
      </c>
      <c r="AG35" s="29">
        <v>15</v>
      </c>
      <c r="AH35" s="23">
        <v>141</v>
      </c>
      <c r="AI35" s="22">
        <v>81</v>
      </c>
      <c r="AJ35" s="29">
        <v>57</v>
      </c>
      <c r="AK35" s="29">
        <v>75</v>
      </c>
      <c r="AL35" s="23">
        <v>48</v>
      </c>
      <c r="AM35" s="22">
        <v>15</v>
      </c>
      <c r="AN35" s="23">
        <v>22</v>
      </c>
    </row>
    <row r="36" spans="1:40" ht="12.75">
      <c r="A36" s="3" t="s">
        <v>30</v>
      </c>
      <c r="B36" s="16">
        <v>41</v>
      </c>
      <c r="C36" s="29">
        <v>67</v>
      </c>
      <c r="D36" s="17">
        <v>39</v>
      </c>
      <c r="E36" s="19">
        <v>67</v>
      </c>
      <c r="F36" s="16">
        <v>204</v>
      </c>
      <c r="G36" s="29">
        <v>131</v>
      </c>
      <c r="H36" s="17">
        <v>111</v>
      </c>
      <c r="I36" s="29">
        <v>67</v>
      </c>
      <c r="J36" s="17">
        <v>7</v>
      </c>
      <c r="K36" s="29">
        <v>8</v>
      </c>
      <c r="L36" s="17">
        <v>79</v>
      </c>
      <c r="M36" s="29">
        <v>37</v>
      </c>
      <c r="N36" s="17">
        <v>19</v>
      </c>
      <c r="O36" s="29">
        <v>34</v>
      </c>
      <c r="P36" s="22">
        <v>2</v>
      </c>
      <c r="Q36" s="23">
        <v>5</v>
      </c>
      <c r="R36" s="22">
        <v>11</v>
      </c>
      <c r="S36" s="29">
        <v>10</v>
      </c>
      <c r="T36" s="29">
        <v>3</v>
      </c>
      <c r="U36" s="23">
        <v>4</v>
      </c>
      <c r="V36" s="13" t="s">
        <v>30</v>
      </c>
      <c r="W36" s="22">
        <v>30</v>
      </c>
      <c r="X36" s="29">
        <v>49</v>
      </c>
      <c r="Y36" s="29">
        <v>2</v>
      </c>
      <c r="Z36" s="29">
        <v>6</v>
      </c>
      <c r="AA36" s="29">
        <v>6</v>
      </c>
      <c r="AB36" s="23">
        <v>12</v>
      </c>
      <c r="AC36" s="22">
        <v>39</v>
      </c>
      <c r="AD36" s="29">
        <v>31</v>
      </c>
      <c r="AE36" s="29">
        <v>31</v>
      </c>
      <c r="AF36" s="29">
        <v>123</v>
      </c>
      <c r="AG36" s="29">
        <v>0</v>
      </c>
      <c r="AH36" s="23">
        <v>0</v>
      </c>
      <c r="AI36" s="22">
        <v>27</v>
      </c>
      <c r="AJ36" s="29">
        <v>23</v>
      </c>
      <c r="AK36" s="29">
        <v>22</v>
      </c>
      <c r="AL36" s="23">
        <v>19</v>
      </c>
      <c r="AM36" s="22">
        <v>13</v>
      </c>
      <c r="AN36" s="23">
        <v>6</v>
      </c>
    </row>
    <row r="37" spans="1:40" ht="13.5" thickBot="1">
      <c r="A37" s="58" t="s">
        <v>31</v>
      </c>
      <c r="B37" s="142">
        <v>168</v>
      </c>
      <c r="C37" s="109">
        <v>152</v>
      </c>
      <c r="D37" s="108">
        <v>161</v>
      </c>
      <c r="E37" s="143">
        <v>149</v>
      </c>
      <c r="F37" s="142">
        <v>441</v>
      </c>
      <c r="G37" s="109">
        <v>379</v>
      </c>
      <c r="H37" s="108">
        <v>198</v>
      </c>
      <c r="I37" s="109">
        <v>165</v>
      </c>
      <c r="J37" s="108">
        <v>17</v>
      </c>
      <c r="K37" s="109">
        <v>11</v>
      </c>
      <c r="L37" s="108">
        <v>180</v>
      </c>
      <c r="M37" s="109">
        <v>137</v>
      </c>
      <c r="N37" s="108">
        <v>85</v>
      </c>
      <c r="O37" s="109">
        <v>49</v>
      </c>
      <c r="P37" s="107">
        <v>6</v>
      </c>
      <c r="Q37" s="110">
        <v>8</v>
      </c>
      <c r="R37" s="107">
        <v>44</v>
      </c>
      <c r="S37" s="109">
        <v>36</v>
      </c>
      <c r="T37" s="109">
        <v>19</v>
      </c>
      <c r="U37" s="110">
        <v>14</v>
      </c>
      <c r="V37" s="126" t="s">
        <v>31</v>
      </c>
      <c r="W37" s="107">
        <v>103</v>
      </c>
      <c r="X37" s="109">
        <v>91</v>
      </c>
      <c r="Y37" s="109">
        <v>4</v>
      </c>
      <c r="Z37" s="109">
        <v>4</v>
      </c>
      <c r="AA37" s="109">
        <v>24</v>
      </c>
      <c r="AB37" s="110">
        <v>23</v>
      </c>
      <c r="AC37" s="107">
        <v>83</v>
      </c>
      <c r="AD37" s="109">
        <v>76</v>
      </c>
      <c r="AE37" s="109">
        <v>25</v>
      </c>
      <c r="AF37" s="109">
        <v>78</v>
      </c>
      <c r="AG37" s="109">
        <v>3</v>
      </c>
      <c r="AH37" s="110">
        <v>8</v>
      </c>
      <c r="AI37" s="107">
        <v>57</v>
      </c>
      <c r="AJ37" s="109">
        <v>74</v>
      </c>
      <c r="AK37" s="109">
        <v>42</v>
      </c>
      <c r="AL37" s="110">
        <v>54</v>
      </c>
      <c r="AM37" s="107">
        <v>38</v>
      </c>
      <c r="AN37" s="110">
        <v>27</v>
      </c>
    </row>
    <row r="38" spans="1:40" s="6" customFormat="1" ht="13.5" thickBot="1">
      <c r="A38" s="111" t="s">
        <v>32</v>
      </c>
      <c r="B38" s="115">
        <v>1319</v>
      </c>
      <c r="C38" s="115">
        <f aca="true" t="shared" si="0" ref="C38:U38">SUM(C33:C37)</f>
        <v>1413</v>
      </c>
      <c r="D38" s="115">
        <v>1295</v>
      </c>
      <c r="E38" s="115">
        <f t="shared" si="0"/>
        <v>1397</v>
      </c>
      <c r="F38" s="115">
        <v>4500</v>
      </c>
      <c r="G38" s="115">
        <f t="shared" si="0"/>
        <v>3937</v>
      </c>
      <c r="H38" s="115">
        <v>2654</v>
      </c>
      <c r="I38" s="115">
        <f t="shared" si="0"/>
        <v>2334</v>
      </c>
      <c r="J38" s="115">
        <v>241</v>
      </c>
      <c r="K38" s="115">
        <f t="shared" si="0"/>
        <v>252</v>
      </c>
      <c r="L38" s="115">
        <v>1202</v>
      </c>
      <c r="M38" s="115">
        <f t="shared" si="0"/>
        <v>1000</v>
      </c>
      <c r="N38" s="115">
        <v>632</v>
      </c>
      <c r="O38" s="115">
        <f t="shared" si="0"/>
        <v>580</v>
      </c>
      <c r="P38" s="115">
        <v>61</v>
      </c>
      <c r="Q38" s="115">
        <f t="shared" si="0"/>
        <v>45</v>
      </c>
      <c r="R38" s="115">
        <v>481</v>
      </c>
      <c r="S38" s="115">
        <f t="shared" si="0"/>
        <v>340</v>
      </c>
      <c r="T38" s="115">
        <v>255</v>
      </c>
      <c r="U38" s="115">
        <f t="shared" si="0"/>
        <v>128</v>
      </c>
      <c r="V38" s="138" t="s">
        <v>32</v>
      </c>
      <c r="W38" s="115">
        <v>848</v>
      </c>
      <c r="X38" s="115">
        <f aca="true" t="shared" si="1" ref="X38:AN38">SUM(X33:X37)</f>
        <v>753</v>
      </c>
      <c r="Y38" s="115">
        <v>42</v>
      </c>
      <c r="Z38" s="115">
        <f t="shared" si="1"/>
        <v>51</v>
      </c>
      <c r="AA38" s="115">
        <v>202</v>
      </c>
      <c r="AB38" s="115">
        <f t="shared" si="1"/>
        <v>191</v>
      </c>
      <c r="AC38" s="115">
        <v>703</v>
      </c>
      <c r="AD38" s="115">
        <f t="shared" si="1"/>
        <v>635</v>
      </c>
      <c r="AE38" s="115">
        <v>149</v>
      </c>
      <c r="AF38" s="115">
        <f t="shared" si="1"/>
        <v>496</v>
      </c>
      <c r="AG38" s="115">
        <v>36</v>
      </c>
      <c r="AH38" s="115">
        <f t="shared" si="1"/>
        <v>231</v>
      </c>
      <c r="AI38" s="115">
        <v>398</v>
      </c>
      <c r="AJ38" s="115">
        <f t="shared" si="1"/>
        <v>452</v>
      </c>
      <c r="AK38" s="115">
        <v>277</v>
      </c>
      <c r="AL38" s="115">
        <f t="shared" si="1"/>
        <v>322</v>
      </c>
      <c r="AM38" s="115">
        <v>158</v>
      </c>
      <c r="AN38" s="115">
        <f t="shared" si="1"/>
        <v>190</v>
      </c>
    </row>
    <row r="39" spans="1:40" ht="12.75">
      <c r="A39" s="113" t="s">
        <v>33</v>
      </c>
      <c r="B39" s="114">
        <v>70</v>
      </c>
      <c r="C39" s="136">
        <f aca="true" t="shared" si="2" ref="C39:U39">C23+C36</f>
        <v>100</v>
      </c>
      <c r="D39" s="136">
        <v>68</v>
      </c>
      <c r="E39" s="137">
        <f t="shared" si="2"/>
        <v>100</v>
      </c>
      <c r="F39" s="114">
        <v>288</v>
      </c>
      <c r="G39" s="136">
        <f t="shared" si="2"/>
        <v>212</v>
      </c>
      <c r="H39" s="136">
        <v>155</v>
      </c>
      <c r="I39" s="136">
        <f t="shared" si="2"/>
        <v>118</v>
      </c>
      <c r="J39" s="136">
        <v>8</v>
      </c>
      <c r="K39" s="136">
        <f t="shared" si="2"/>
        <v>9</v>
      </c>
      <c r="L39" s="136">
        <v>111</v>
      </c>
      <c r="M39" s="136">
        <f t="shared" si="2"/>
        <v>52</v>
      </c>
      <c r="N39" s="136">
        <v>25</v>
      </c>
      <c r="O39" s="136">
        <f t="shared" si="2"/>
        <v>45</v>
      </c>
      <c r="P39" s="114">
        <v>4</v>
      </c>
      <c r="Q39" s="137">
        <f t="shared" si="2"/>
        <v>7</v>
      </c>
      <c r="R39" s="114">
        <v>23</v>
      </c>
      <c r="S39" s="136">
        <f t="shared" si="2"/>
        <v>25</v>
      </c>
      <c r="T39" s="136">
        <v>4</v>
      </c>
      <c r="U39" s="137">
        <f t="shared" si="2"/>
        <v>8</v>
      </c>
      <c r="V39" s="139" t="s">
        <v>33</v>
      </c>
      <c r="W39" s="114">
        <v>67</v>
      </c>
      <c r="X39" s="136">
        <f aca="true" t="shared" si="3" ref="X39:AN39">X23+X36</f>
        <v>90</v>
      </c>
      <c r="Y39" s="136">
        <v>3</v>
      </c>
      <c r="Z39" s="136">
        <f t="shared" si="3"/>
        <v>9</v>
      </c>
      <c r="AA39" s="136">
        <v>17</v>
      </c>
      <c r="AB39" s="137">
        <f t="shared" si="3"/>
        <v>25</v>
      </c>
      <c r="AC39" s="114">
        <v>67</v>
      </c>
      <c r="AD39" s="136">
        <f t="shared" si="3"/>
        <v>53</v>
      </c>
      <c r="AE39" s="136">
        <v>46</v>
      </c>
      <c r="AF39" s="136">
        <f t="shared" si="3"/>
        <v>206</v>
      </c>
      <c r="AG39" s="136">
        <v>0</v>
      </c>
      <c r="AH39" s="137">
        <f t="shared" si="3"/>
        <v>1</v>
      </c>
      <c r="AI39" s="114">
        <v>61</v>
      </c>
      <c r="AJ39" s="136">
        <f t="shared" si="3"/>
        <v>40</v>
      </c>
      <c r="AK39" s="136">
        <v>55</v>
      </c>
      <c r="AL39" s="137">
        <f t="shared" si="3"/>
        <v>32</v>
      </c>
      <c r="AM39" s="114">
        <v>18</v>
      </c>
      <c r="AN39" s="137">
        <f t="shared" si="3"/>
        <v>11</v>
      </c>
    </row>
    <row r="40" spans="1:40" ht="13.5" thickBot="1">
      <c r="A40" s="116"/>
      <c r="B40" s="117"/>
      <c r="C40" s="118"/>
      <c r="D40" s="118"/>
      <c r="E40" s="119"/>
      <c r="F40" s="117"/>
      <c r="G40" s="118"/>
      <c r="H40" s="118"/>
      <c r="I40" s="118"/>
      <c r="J40" s="118"/>
      <c r="K40" s="118"/>
      <c r="L40" s="118"/>
      <c r="M40" s="118"/>
      <c r="N40" s="118"/>
      <c r="O40" s="118"/>
      <c r="P40" s="117"/>
      <c r="Q40" s="119"/>
      <c r="R40" s="117"/>
      <c r="S40" s="118"/>
      <c r="T40" s="118"/>
      <c r="U40" s="119"/>
      <c r="V40" s="140"/>
      <c r="W40" s="117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9"/>
      <c r="AI40" s="117"/>
      <c r="AJ40" s="118"/>
      <c r="AK40" s="118"/>
      <c r="AL40" s="119"/>
      <c r="AM40" s="117"/>
      <c r="AN40" s="119"/>
    </row>
    <row r="41" spans="1:40" s="6" customFormat="1" ht="13.5" thickBot="1">
      <c r="A41" s="111" t="s">
        <v>34</v>
      </c>
      <c r="B41" s="115">
        <v>2028</v>
      </c>
      <c r="C41" s="115">
        <f aca="true" t="shared" si="4" ref="C41:U41">C32+C38</f>
        <v>2196</v>
      </c>
      <c r="D41" s="115">
        <v>1996</v>
      </c>
      <c r="E41" s="115">
        <f t="shared" si="4"/>
        <v>2169</v>
      </c>
      <c r="F41" s="115">
        <v>7020</v>
      </c>
      <c r="G41" s="115">
        <f t="shared" si="4"/>
        <v>6094</v>
      </c>
      <c r="H41" s="115">
        <v>3827</v>
      </c>
      <c r="I41" s="115">
        <f t="shared" si="4"/>
        <v>3394</v>
      </c>
      <c r="J41" s="115">
        <v>318</v>
      </c>
      <c r="K41" s="115">
        <f t="shared" si="4"/>
        <v>334</v>
      </c>
      <c r="L41" s="115">
        <v>2059</v>
      </c>
      <c r="M41" s="115">
        <f t="shared" si="4"/>
        <v>1625</v>
      </c>
      <c r="N41" s="115">
        <v>914</v>
      </c>
      <c r="O41" s="115">
        <f t="shared" si="4"/>
        <v>908</v>
      </c>
      <c r="P41" s="115">
        <v>109</v>
      </c>
      <c r="Q41" s="115">
        <f t="shared" si="4"/>
        <v>85</v>
      </c>
      <c r="R41" s="115">
        <v>975</v>
      </c>
      <c r="S41" s="115">
        <f t="shared" si="4"/>
        <v>637</v>
      </c>
      <c r="T41" s="115">
        <v>380</v>
      </c>
      <c r="U41" s="115">
        <f t="shared" si="4"/>
        <v>208</v>
      </c>
      <c r="V41" s="138" t="s">
        <v>34</v>
      </c>
      <c r="W41" s="115">
        <v>1670</v>
      </c>
      <c r="X41" s="115">
        <f aca="true" t="shared" si="5" ref="X41:AN41">X32+X38</f>
        <v>1629</v>
      </c>
      <c r="Y41" s="115">
        <v>92</v>
      </c>
      <c r="Z41" s="115">
        <f t="shared" si="5"/>
        <v>112</v>
      </c>
      <c r="AA41" s="115">
        <v>477</v>
      </c>
      <c r="AB41" s="115">
        <f t="shared" si="5"/>
        <v>481</v>
      </c>
      <c r="AC41" s="115">
        <v>1142</v>
      </c>
      <c r="AD41" s="115">
        <f t="shared" si="5"/>
        <v>977</v>
      </c>
      <c r="AE41" s="115">
        <v>242</v>
      </c>
      <c r="AF41" s="115">
        <f t="shared" si="5"/>
        <v>889</v>
      </c>
      <c r="AG41" s="115">
        <v>54</v>
      </c>
      <c r="AH41" s="115">
        <f t="shared" si="5"/>
        <v>493</v>
      </c>
      <c r="AI41" s="115">
        <v>863</v>
      </c>
      <c r="AJ41" s="115">
        <f t="shared" si="5"/>
        <v>823</v>
      </c>
      <c r="AK41" s="115">
        <v>678</v>
      </c>
      <c r="AL41" s="115">
        <f t="shared" si="5"/>
        <v>630</v>
      </c>
      <c r="AM41" s="115">
        <v>284</v>
      </c>
      <c r="AN41" s="115">
        <f t="shared" si="5"/>
        <v>334</v>
      </c>
    </row>
    <row r="42" spans="6:36" ht="12.7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6:36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6"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  <mergeCell ref="AM5:AN5"/>
    <mergeCell ref="AK5:AL5"/>
    <mergeCell ref="AI4:AJ5"/>
    <mergeCell ref="T4:U5"/>
    <mergeCell ref="AC4:AD5"/>
    <mergeCell ref="AE4:AF5"/>
    <mergeCell ref="AG4:AH5"/>
    <mergeCell ref="F3:N3"/>
    <mergeCell ref="F5:G5"/>
    <mergeCell ref="W5:X5"/>
    <mergeCell ref="Y5:Z5"/>
    <mergeCell ref="AA5:AB5"/>
    <mergeCell ref="P4:Q5"/>
    <mergeCell ref="R4:S5"/>
    <mergeCell ref="V4:V6"/>
    <mergeCell ref="F4:O4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46"/>
  <sheetViews>
    <sheetView tabSelected="1" zoomScalePageLayoutView="0" workbookViewId="0" topLeftCell="A1">
      <pane xSplit="1" ySplit="6" topLeftCell="R7" activePane="bottomRight" state="frozen"/>
      <selection pane="topLeft" activeCell="A2" sqref="A2:AD2"/>
      <selection pane="topRight" activeCell="A2" sqref="A2:AD2"/>
      <selection pane="bottomLeft" activeCell="A2" sqref="A2:AD2"/>
      <selection pane="bottomRight" activeCell="AQ41" sqref="AQ41"/>
    </sheetView>
  </sheetViews>
  <sheetFormatPr defaultColWidth="8.875" defaultRowHeight="12.75"/>
  <cols>
    <col min="1" max="1" width="19.375" style="0" customWidth="1"/>
    <col min="2" max="2" width="7.875" style="0" customWidth="1"/>
    <col min="3" max="3" width="8.125" style="0" customWidth="1"/>
    <col min="4" max="17" width="8.875" style="0" customWidth="1"/>
    <col min="18" max="18" width="0.12890625" style="0" customWidth="1"/>
    <col min="19" max="19" width="8.875" style="0" hidden="1" customWidth="1"/>
    <col min="20" max="25" width="8.875" style="0" customWidth="1"/>
    <col min="26" max="26" width="19.625" style="0" customWidth="1"/>
    <col min="27" max="28" width="8.875" style="0" customWidth="1"/>
    <col min="29" max="29" width="7.125" style="0" customWidth="1"/>
    <col min="30" max="30" width="7.375" style="0" customWidth="1"/>
  </cols>
  <sheetData>
    <row r="2" spans="1:17" ht="15.75">
      <c r="A2" s="201" t="s">
        <v>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5:16" ht="13.5" thickBot="1"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40" ht="12.75" customHeight="1" thickBot="1">
      <c r="A4" s="204" t="s">
        <v>0</v>
      </c>
      <c r="B4" s="222" t="s">
        <v>50</v>
      </c>
      <c r="C4" s="223"/>
      <c r="D4" s="193" t="s">
        <v>35</v>
      </c>
      <c r="E4" s="194"/>
      <c r="F4" s="194"/>
      <c r="G4" s="207"/>
      <c r="H4" s="193" t="s">
        <v>38</v>
      </c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207"/>
      <c r="T4" s="182" t="s">
        <v>49</v>
      </c>
      <c r="U4" s="183"/>
      <c r="V4" s="187" t="s">
        <v>48</v>
      </c>
      <c r="W4" s="196"/>
      <c r="X4" s="186" t="s">
        <v>57</v>
      </c>
      <c r="Y4" s="196"/>
      <c r="Z4" s="229" t="s">
        <v>0</v>
      </c>
      <c r="AA4" s="182" t="s">
        <v>43</v>
      </c>
      <c r="AB4" s="228"/>
      <c r="AC4" s="228"/>
      <c r="AD4" s="228"/>
      <c r="AE4" s="228"/>
      <c r="AF4" s="228"/>
      <c r="AG4" s="186" t="s">
        <v>47</v>
      </c>
      <c r="AH4" s="187"/>
      <c r="AI4" s="186" t="s">
        <v>73</v>
      </c>
      <c r="AJ4" s="196"/>
      <c r="AK4" s="186" t="s">
        <v>74</v>
      </c>
      <c r="AL4" s="196"/>
      <c r="AM4" s="187" t="s">
        <v>46</v>
      </c>
      <c r="AN4" s="196"/>
    </row>
    <row r="5" spans="1:44" s="1" customFormat="1" ht="38.25" customHeight="1" thickBot="1">
      <c r="A5" s="205"/>
      <c r="B5" s="224"/>
      <c r="C5" s="225"/>
      <c r="D5" s="231" t="s">
        <v>36</v>
      </c>
      <c r="E5" s="232"/>
      <c r="F5" s="208" t="s">
        <v>37</v>
      </c>
      <c r="G5" s="209"/>
      <c r="H5" s="219" t="s">
        <v>36</v>
      </c>
      <c r="I5" s="220"/>
      <c r="J5" s="221" t="s">
        <v>39</v>
      </c>
      <c r="K5" s="220"/>
      <c r="L5" s="221" t="s">
        <v>40</v>
      </c>
      <c r="M5" s="220"/>
      <c r="N5" s="221" t="s">
        <v>41</v>
      </c>
      <c r="O5" s="220"/>
      <c r="P5" s="230" t="s">
        <v>42</v>
      </c>
      <c r="Q5" s="230"/>
      <c r="R5" s="178" t="s">
        <v>53</v>
      </c>
      <c r="S5" s="181"/>
      <c r="T5" s="213"/>
      <c r="U5" s="214"/>
      <c r="V5" s="215"/>
      <c r="W5" s="216"/>
      <c r="X5" s="188"/>
      <c r="Y5" s="197"/>
      <c r="Z5" s="191"/>
      <c r="AA5" s="227" t="s">
        <v>36</v>
      </c>
      <c r="AB5" s="217"/>
      <c r="AC5" s="217" t="s">
        <v>44</v>
      </c>
      <c r="AD5" s="217"/>
      <c r="AE5" s="217" t="s">
        <v>45</v>
      </c>
      <c r="AF5" s="218"/>
      <c r="AG5" s="198"/>
      <c r="AH5" s="199"/>
      <c r="AI5" s="198"/>
      <c r="AJ5" s="200"/>
      <c r="AK5" s="198"/>
      <c r="AL5" s="200"/>
      <c r="AM5" s="189"/>
      <c r="AN5" s="216"/>
      <c r="AO5" s="179" t="s">
        <v>54</v>
      </c>
      <c r="AP5" s="212"/>
      <c r="AQ5" s="179" t="s">
        <v>56</v>
      </c>
      <c r="AR5" s="212"/>
    </row>
    <row r="6" spans="1:44" ht="13.5" thickBot="1">
      <c r="A6" s="206"/>
      <c r="B6" s="35">
        <v>2015</v>
      </c>
      <c r="C6" s="37">
        <v>2016</v>
      </c>
      <c r="D6" s="35">
        <v>2015</v>
      </c>
      <c r="E6" s="37">
        <v>2016</v>
      </c>
      <c r="F6" s="35">
        <v>2015</v>
      </c>
      <c r="G6" s="37">
        <v>2016</v>
      </c>
      <c r="H6" s="41">
        <v>2015</v>
      </c>
      <c r="I6" s="42">
        <v>2016</v>
      </c>
      <c r="J6" s="35">
        <v>2015</v>
      </c>
      <c r="K6" s="37">
        <v>2016</v>
      </c>
      <c r="L6" s="35">
        <v>2015</v>
      </c>
      <c r="M6" s="37">
        <v>2016</v>
      </c>
      <c r="N6" s="35">
        <v>2015</v>
      </c>
      <c r="O6" s="37">
        <v>2016</v>
      </c>
      <c r="P6" s="35">
        <v>2015</v>
      </c>
      <c r="Q6" s="37">
        <v>2016</v>
      </c>
      <c r="R6" s="35">
        <v>2015</v>
      </c>
      <c r="S6" s="37">
        <v>2016</v>
      </c>
      <c r="T6" s="41">
        <v>2015</v>
      </c>
      <c r="U6" s="42">
        <v>2016</v>
      </c>
      <c r="V6" s="56">
        <v>2015</v>
      </c>
      <c r="W6" s="37">
        <v>2016</v>
      </c>
      <c r="X6" s="42">
        <v>2015</v>
      </c>
      <c r="Y6" s="57">
        <v>2016</v>
      </c>
      <c r="Z6" s="192"/>
      <c r="AA6" s="35">
        <v>2015</v>
      </c>
      <c r="AB6" s="37">
        <v>2016</v>
      </c>
      <c r="AC6" s="35">
        <v>2015</v>
      </c>
      <c r="AD6" s="37">
        <v>2016</v>
      </c>
      <c r="AE6" s="35">
        <v>2015</v>
      </c>
      <c r="AF6" s="38">
        <v>2016</v>
      </c>
      <c r="AG6" s="35">
        <v>2015</v>
      </c>
      <c r="AH6" s="38">
        <v>2016</v>
      </c>
      <c r="AI6" s="35">
        <v>2015</v>
      </c>
      <c r="AJ6" s="37">
        <v>2016</v>
      </c>
      <c r="AK6" s="35">
        <v>2015</v>
      </c>
      <c r="AL6" s="37">
        <v>2016</v>
      </c>
      <c r="AM6" s="57">
        <v>2015</v>
      </c>
      <c r="AN6" s="57">
        <v>2016</v>
      </c>
      <c r="AO6" s="56">
        <v>2015</v>
      </c>
      <c r="AP6" s="37">
        <v>2016</v>
      </c>
      <c r="AQ6" s="56">
        <v>2015</v>
      </c>
      <c r="AR6" s="37">
        <v>2016</v>
      </c>
    </row>
    <row r="7" spans="1:44" ht="12.75">
      <c r="A7" s="2" t="s">
        <v>1</v>
      </c>
      <c r="B7" s="39">
        <v>19209</v>
      </c>
      <c r="C7" s="39">
        <v>18997</v>
      </c>
      <c r="D7" s="8">
        <v>160.08641782497787</v>
      </c>
      <c r="E7" s="8">
        <f>абс!C7*100000/'на 100 тыс'!$C7*1.336</f>
        <v>232.07874927620153</v>
      </c>
      <c r="F7" s="14">
        <v>160.08641782497787</v>
      </c>
      <c r="G7" s="8">
        <f>абс!E7*100000/'на 100 тыс'!$C7*1.336</f>
        <v>232.07874927620153</v>
      </c>
      <c r="H7" s="45">
        <v>633.3853922640428</v>
      </c>
      <c r="I7" s="8">
        <f>абс!G7*100000/'на 100 тыс'!$C7</f>
        <v>405.3271569195136</v>
      </c>
      <c r="J7" s="14">
        <v>424.57702118798477</v>
      </c>
      <c r="K7" s="8">
        <f>абс!I7*100000/'на 100 тыс'!$C7*1.336</f>
        <v>302.4056429962626</v>
      </c>
      <c r="L7" s="45">
        <v>20.88083710760581</v>
      </c>
      <c r="M7" s="8">
        <f>абс!K7*100000/'на 100 тыс'!$C7*1.336</f>
        <v>0</v>
      </c>
      <c r="N7" s="14">
        <v>90.48362746629184</v>
      </c>
      <c r="O7" s="8">
        <f>абс!M7*100000/'на 100 тыс'!$C7*1.336</f>
        <v>91.42496183607938</v>
      </c>
      <c r="P7" s="45">
        <v>76.56306939455463</v>
      </c>
      <c r="Q7" s="8">
        <f>абс!O7*100000/'на 100 тыс'!$C7*1.336</f>
        <v>70.32689372006107</v>
      </c>
      <c r="R7" s="14" t="e">
        <f>абс!#REF!*100000/'на 100 тыс'!$B7</f>
        <v>#REF!</v>
      </c>
      <c r="S7" s="44" t="e">
        <f>абс!#REF!*100000/'на 100 тыс'!$C7*1</f>
        <v>#REF!</v>
      </c>
      <c r="T7" s="45">
        <v>6.960279035868603</v>
      </c>
      <c r="U7" s="24">
        <f>абс!Q7*100000/'на 100 тыс'!$C7*1.336</f>
        <v>7.032689372006106</v>
      </c>
      <c r="V7" s="14">
        <v>139.20558071737207</v>
      </c>
      <c r="W7" s="8">
        <f>абс!S7*100000/'на 100 тыс'!$C7*1.336</f>
        <v>63.294204348054954</v>
      </c>
      <c r="X7" s="14">
        <v>69.60279035868604</v>
      </c>
      <c r="Y7" s="8">
        <f>абс!U7*100000/'на 100 тыс'!$C7*1.336</f>
        <v>42.196136232036636</v>
      </c>
      <c r="Z7" s="12" t="s">
        <v>1</v>
      </c>
      <c r="AA7" s="45">
        <v>264.4906033630069</v>
      </c>
      <c r="AB7" s="8">
        <f>абс!X7*100000/'на 100 тыс'!$C7*1.336</f>
        <v>218.0133705321893</v>
      </c>
      <c r="AC7" s="14">
        <v>27.841116143474412</v>
      </c>
      <c r="AD7" s="8">
        <f>абс!Z7*100000/'на 100 тыс'!$C7*1.336</f>
        <v>14.065378744012213</v>
      </c>
      <c r="AE7" s="45">
        <v>132.24530168150346</v>
      </c>
      <c r="AF7" s="8">
        <f>абс!AB7*100000/'на 100 тыс'!$C7*1.336</f>
        <v>49.22882560404275</v>
      </c>
      <c r="AG7" s="7">
        <v>62.642511322817434</v>
      </c>
      <c r="AH7" s="44">
        <f>абс!AD7*100000/'на 100 тыс'!$C7*1.336</f>
        <v>56.26151497604885</v>
      </c>
      <c r="AI7" s="7">
        <v>41.76167421521162</v>
      </c>
      <c r="AJ7" s="24">
        <f>абс!AF7*100000/'на 100 тыс'!$C7*1.336</f>
        <v>253.17681739221982</v>
      </c>
      <c r="AK7" s="7">
        <v>0</v>
      </c>
      <c r="AL7" s="24">
        <f>абс!AH7*100000/'на 100 тыс'!$C7*1.336</f>
        <v>7.032689372006106</v>
      </c>
      <c r="AM7" s="14">
        <v>118.32474360976624</v>
      </c>
      <c r="AN7" s="8">
        <f>абс!AJ7*100000/'на 100 тыс'!$C7*1.336</f>
        <v>126.58840869610991</v>
      </c>
      <c r="AO7" s="14">
        <v>111.36446457389765</v>
      </c>
      <c r="AP7" s="8">
        <f>абс!AL7*100000/'на 100 тыс'!$C7*1.336</f>
        <v>119.55571932410382</v>
      </c>
      <c r="AQ7" s="14">
        <v>13.920558071737206</v>
      </c>
      <c r="AR7" s="8">
        <f>абс!AN7*100000/'на 100 тыс'!$C7*1.336</f>
        <v>35.16344686003053</v>
      </c>
    </row>
    <row r="8" spans="1:44" ht="12.75">
      <c r="A8" s="3" t="s">
        <v>2</v>
      </c>
      <c r="B8" s="40">
        <v>32328</v>
      </c>
      <c r="C8" s="40">
        <v>31848</v>
      </c>
      <c r="D8" s="8">
        <v>124.07201187824796</v>
      </c>
      <c r="E8" s="8">
        <f>абс!C8*100000/'на 100 тыс'!$C8*1.336</f>
        <v>146.8224064305451</v>
      </c>
      <c r="F8" s="14">
        <v>124.07201187824796</v>
      </c>
      <c r="G8" s="8">
        <f>абс!E8*100000/'на 100 тыс'!$C8*1.336</f>
        <v>142.62748053252952</v>
      </c>
      <c r="H8" s="9">
        <v>661.717396683989</v>
      </c>
      <c r="I8" s="8">
        <f>абс!G8*100000/'на 100 тыс'!$C8*1.336</f>
        <v>700.5526249686009</v>
      </c>
      <c r="J8" s="11">
        <v>318.4514971541698</v>
      </c>
      <c r="K8" s="8">
        <f>абс!I8*100000/'на 100 тыс'!$C8*1.336</f>
        <v>335.5940718412459</v>
      </c>
      <c r="L8" s="9">
        <v>37.22160356347439</v>
      </c>
      <c r="M8" s="8">
        <f>абс!K8*100000/'на 100 тыс'!$C8*1.336</f>
        <v>25.169555388093446</v>
      </c>
      <c r="N8" s="11">
        <v>223.3296213808463</v>
      </c>
      <c r="O8" s="8">
        <f>абс!M8*100000/'на 100 тыс'!$C8*1.336</f>
        <v>176.1868877166541</v>
      </c>
      <c r="P8" s="9">
        <v>95.12187577332342</v>
      </c>
      <c r="Q8" s="8">
        <f>абс!O8*100000/'на 100 тыс'!$C8*1.336</f>
        <v>121.65285104245164</v>
      </c>
      <c r="R8" s="11" t="e">
        <f>абс!#REF!*100000/'на 100 тыс'!$B8</f>
        <v>#REF!</v>
      </c>
      <c r="S8" s="44" t="e">
        <f>абс!#REF!*100000/'на 100 тыс'!$C8*1</f>
        <v>#REF!</v>
      </c>
      <c r="T8" s="7">
        <v>16.54293491709973</v>
      </c>
      <c r="U8" s="24">
        <f>абс!Q8*100000/'на 100 тыс'!$C8*1.336</f>
        <v>12.584777694046723</v>
      </c>
      <c r="V8" s="14">
        <v>115.80054441969808</v>
      </c>
      <c r="W8" s="8">
        <f>абс!S8*100000/'на 100 тыс'!$C8*1.336</f>
        <v>96.48329565435822</v>
      </c>
      <c r="X8" s="14">
        <v>28.95013610492452</v>
      </c>
      <c r="Y8" s="8">
        <f>абс!U8*100000/'на 100 тыс'!$C8*1.336</f>
        <v>16.779703592062297</v>
      </c>
      <c r="Z8" s="13" t="s">
        <v>2</v>
      </c>
      <c r="AA8" s="9">
        <v>277.09415986142045</v>
      </c>
      <c r="AB8" s="8">
        <f>абс!X8*100000/'на 100 тыс'!$C8*1.336</f>
        <v>218.13614669680985</v>
      </c>
      <c r="AC8" s="11">
        <v>8.271467458549864</v>
      </c>
      <c r="AD8" s="8">
        <f>абс!Z8*100000/'на 100 тыс'!$C8*1.336</f>
        <v>12.584777694046723</v>
      </c>
      <c r="AE8" s="9">
        <v>86.85040831477357</v>
      </c>
      <c r="AF8" s="8">
        <f>абс!AB8*100000/'на 100 тыс'!$C8*1.336</f>
        <v>92.28836975634262</v>
      </c>
      <c r="AG8" s="9">
        <v>161.29361544172232</v>
      </c>
      <c r="AH8" s="44">
        <f>абс!AD8*100000/'на 100 тыс'!$C8*1.336</f>
        <v>79.70359206229591</v>
      </c>
      <c r="AI8" s="7">
        <v>24.81440237564959</v>
      </c>
      <c r="AJ8" s="24">
        <f>абс!AF8*100000/'на 100 тыс'!$C8*1.336</f>
        <v>104.87314745038935</v>
      </c>
      <c r="AK8" s="7">
        <v>0</v>
      </c>
      <c r="AL8" s="24">
        <f>абс!AH8*100000/'на 100 тыс'!$C8*1.336</f>
        <v>71.31374026626476</v>
      </c>
      <c r="AM8" s="11">
        <v>128.20774560752287</v>
      </c>
      <c r="AN8" s="8">
        <f>абс!AJ8*100000/'на 100 тыс'!$C8*1.336</f>
        <v>117.45792514443608</v>
      </c>
      <c r="AO8" s="11">
        <v>99.25760950259836</v>
      </c>
      <c r="AP8" s="8">
        <f>абс!AL8*100000/'на 100 тыс'!$C8*1.336</f>
        <v>109.06807334840492</v>
      </c>
      <c r="AQ8" s="11">
        <v>16.54293491709973</v>
      </c>
      <c r="AR8" s="8">
        <f>абс!AN8*100000/'на 100 тыс'!$C8*1.336</f>
        <v>29.36448128610902</v>
      </c>
    </row>
    <row r="9" spans="1:44" ht="12.75">
      <c r="A9" s="3" t="s">
        <v>3</v>
      </c>
      <c r="B9" s="40">
        <v>15661</v>
      </c>
      <c r="C9" s="40">
        <v>15568</v>
      </c>
      <c r="D9" s="8">
        <v>187.8168699316774</v>
      </c>
      <c r="E9" s="8">
        <f>абс!C9*100000/'на 100 тыс'!$C9*1.336</f>
        <v>171.63412127440904</v>
      </c>
      <c r="F9" s="14">
        <v>187.8168699316774</v>
      </c>
      <c r="G9" s="8">
        <f>абс!E9*100000/'на 100 тыс'!$C9*1.336</f>
        <v>163.0524152106886</v>
      </c>
      <c r="H9" s="9">
        <v>674.4333056637507</v>
      </c>
      <c r="I9" s="8">
        <f>абс!G9*100000/'на 100 тыс'!$C9*1.336</f>
        <v>609.3011305241522</v>
      </c>
      <c r="J9" s="11">
        <v>230.5025221888768</v>
      </c>
      <c r="K9" s="8">
        <f>абс!I9*100000/'на 100 тыс'!$C9*1.336</f>
        <v>326.1048304213772</v>
      </c>
      <c r="L9" s="9">
        <v>8.537130451439882</v>
      </c>
      <c r="M9" s="8">
        <f>абс!K9*100000/'на 100 тыс'!$C9*1.336</f>
        <v>25.74511819116136</v>
      </c>
      <c r="N9" s="11">
        <v>298.7995658003959</v>
      </c>
      <c r="O9" s="8">
        <f>абс!M9*100000/'на 100 тыс'!$C9*1.336</f>
        <v>137.30729701952725</v>
      </c>
      <c r="P9" s="9">
        <v>85.37130451439882</v>
      </c>
      <c r="Q9" s="8">
        <f>абс!O9*100000/'на 100 тыс'!$C9*1.336</f>
        <v>120.14388489208633</v>
      </c>
      <c r="R9" s="11" t="e">
        <f>абс!#REF!*100000/'на 100 тыс'!$B9</f>
        <v>#REF!</v>
      </c>
      <c r="S9" s="44" t="e">
        <f>абс!#REF!*100000/'на 100 тыс'!$C9*1</f>
        <v>#REF!</v>
      </c>
      <c r="T9" s="7">
        <v>0</v>
      </c>
      <c r="U9" s="24">
        <f>абс!Q9*100000/'на 100 тыс'!$C9*1.336</f>
        <v>8.581706063720453</v>
      </c>
      <c r="V9" s="14">
        <v>93.9084349658387</v>
      </c>
      <c r="W9" s="8">
        <f>абс!S9*100000/'на 100 тыс'!$C9*1.336</f>
        <v>128.72559095580678</v>
      </c>
      <c r="X9" s="14">
        <v>8.537130451439882</v>
      </c>
      <c r="Y9" s="8">
        <f>абс!U9*100000/'на 100 тыс'!$C9*1.336</f>
        <v>17.163412127440907</v>
      </c>
      <c r="Z9" s="13" t="s">
        <v>3</v>
      </c>
      <c r="AA9" s="9">
        <v>221.96539173743693</v>
      </c>
      <c r="AB9" s="8">
        <f>абс!X9*100000/'на 100 тыс'!$C9*1.336</f>
        <v>188.79753340184993</v>
      </c>
      <c r="AC9" s="11">
        <v>0</v>
      </c>
      <c r="AD9" s="8">
        <f>абс!Z9*100000/'на 100 тыс'!$C9*1.336</f>
        <v>8.581706063720453</v>
      </c>
      <c r="AE9" s="9">
        <v>93.9084349658387</v>
      </c>
      <c r="AF9" s="8">
        <f>абс!AB9*100000/'на 100 тыс'!$C9*1.336</f>
        <v>60.07194244604317</v>
      </c>
      <c r="AG9" s="9">
        <v>136.59408722303812</v>
      </c>
      <c r="AH9" s="44">
        <f>абс!AD9*100000/'на 100 тыс'!$C9*1.336</f>
        <v>68.65364850976363</v>
      </c>
      <c r="AI9" s="7">
        <v>25.611391354319647</v>
      </c>
      <c r="AJ9" s="24">
        <f>абс!AF9*100000/'на 100 тыс'!$C9*1.336</f>
        <v>42.90853031860226</v>
      </c>
      <c r="AK9" s="7">
        <v>8.537130451439882</v>
      </c>
      <c r="AL9" s="24">
        <f>абс!AH9*100000/'на 100 тыс'!$C9*1.336</f>
        <v>17.163412127440907</v>
      </c>
      <c r="AM9" s="11">
        <v>119.51982632015836</v>
      </c>
      <c r="AN9" s="8">
        <f>абс!AJ9*100000/'на 100 тыс'!$C9*1.336</f>
        <v>128.72559095580678</v>
      </c>
      <c r="AO9" s="11">
        <v>85.37130451439882</v>
      </c>
      <c r="AP9" s="8">
        <f>абс!AL9*100000/'на 100 тыс'!$C9*1.336</f>
        <v>85.81706063720452</v>
      </c>
      <c r="AQ9" s="11">
        <v>25.611391354319647</v>
      </c>
      <c r="AR9" s="8">
        <f>абс!AN9*100000/'на 100 тыс'!$C9*1.336</f>
        <v>42.90853031860226</v>
      </c>
    </row>
    <row r="10" spans="1:44" ht="12.75">
      <c r="A10" s="3" t="s">
        <v>4</v>
      </c>
      <c r="B10" s="40">
        <v>24372</v>
      </c>
      <c r="C10" s="40">
        <v>24326</v>
      </c>
      <c r="D10" s="8">
        <v>148.11669128508123</v>
      </c>
      <c r="E10" s="8">
        <f>абс!C10*100000/'на 100 тыс'!$C10*1.336</f>
        <v>252.63504069719642</v>
      </c>
      <c r="F10" s="14">
        <v>148.11669128508123</v>
      </c>
      <c r="G10" s="8">
        <f>абс!E10*100000/'на 100 тыс'!$C10*1.336</f>
        <v>247.14297459508347</v>
      </c>
      <c r="H10" s="9">
        <v>526.6371245691778</v>
      </c>
      <c r="I10" s="8">
        <f>абс!G10*100000/'на 100 тыс'!$C10*1.336</f>
        <v>406.41289155635945</v>
      </c>
      <c r="J10" s="11">
        <v>219.43213523715738</v>
      </c>
      <c r="K10" s="8">
        <f>абс!I10*100000/'на 100 тыс'!$C10*1.336</f>
        <v>219.6826440845186</v>
      </c>
      <c r="L10" s="9">
        <v>16.457410142786806</v>
      </c>
      <c r="M10" s="8">
        <f>абс!K10*100000/'на 100 тыс'!$C10*1.336</f>
        <v>16.476198306338897</v>
      </c>
      <c r="N10" s="11">
        <v>208.46052847529953</v>
      </c>
      <c r="O10" s="8">
        <f>абс!M10*100000/'на 100 тыс'!$C10*1.336</f>
        <v>115.3333881443723</v>
      </c>
      <c r="P10" s="9">
        <v>71.31544395207615</v>
      </c>
      <c r="Q10" s="8">
        <f>абс!O10*100000/'на 100 тыс'!$C10*1.336</f>
        <v>43.936528816903724</v>
      </c>
      <c r="R10" s="11" t="e">
        <f>абс!#REF!*100000/'на 100 тыс'!$B10</f>
        <v>#REF!</v>
      </c>
      <c r="S10" s="44" t="e">
        <f>абс!#REF!*100000/'на 100 тыс'!$C10*1</f>
        <v>#REF!</v>
      </c>
      <c r="T10" s="7">
        <v>10.971606761857869</v>
      </c>
      <c r="U10" s="24">
        <f>абс!Q10*100000/'на 100 тыс'!$C10*1.336</f>
        <v>10.984132204225931</v>
      </c>
      <c r="V10" s="14">
        <v>104.23026423764976</v>
      </c>
      <c r="W10" s="8">
        <f>абс!S10*100000/'на 100 тыс'!$C10*1.336</f>
        <v>60.412727123242625</v>
      </c>
      <c r="X10" s="14">
        <v>16.457410142786806</v>
      </c>
      <c r="Y10" s="8">
        <f>абс!U10*100000/'на 100 тыс'!$C10*1.336</f>
        <v>16.476198306338897</v>
      </c>
      <c r="Z10" s="13" t="s">
        <v>4</v>
      </c>
      <c r="AA10" s="9">
        <v>159.08829804693912</v>
      </c>
      <c r="AB10" s="8">
        <f>абс!X10*100000/'на 100 тыс'!$C10*1.336</f>
        <v>181.2381813697279</v>
      </c>
      <c r="AC10" s="11">
        <v>5.485803380928934</v>
      </c>
      <c r="AD10" s="8">
        <f>абс!Z10*100000/'на 100 тыс'!$C10*1.336</f>
        <v>16.476198306338897</v>
      </c>
      <c r="AE10" s="9">
        <v>60.34383719021828</v>
      </c>
      <c r="AF10" s="8">
        <f>абс!AB10*100000/'на 100 тыс'!$C10*1.336</f>
        <v>38.44446271479076</v>
      </c>
      <c r="AG10" s="9">
        <v>87.77285409486295</v>
      </c>
      <c r="AH10" s="44">
        <f>абс!AD10*100000/'на 100 тыс'!$C10*1.336</f>
        <v>87.87305763380745</v>
      </c>
      <c r="AI10" s="7">
        <v>5.485803380928934</v>
      </c>
      <c r="AJ10" s="24">
        <f>абс!AF10*100000/'на 100 тыс'!$C10*1.336</f>
        <v>170.25404916550195</v>
      </c>
      <c r="AK10" s="7">
        <v>0</v>
      </c>
      <c r="AL10" s="24">
        <f>абс!AH10*100000/'на 100 тыс'!$C10*1.336</f>
        <v>5.4920661021129655</v>
      </c>
      <c r="AM10" s="11">
        <v>82.28705071393402</v>
      </c>
      <c r="AN10" s="8">
        <f>абс!AJ10*100000/'на 100 тыс'!$C10*1.336</f>
        <v>43.936528816903724</v>
      </c>
      <c r="AO10" s="11">
        <v>71.31544395207615</v>
      </c>
      <c r="AP10" s="8">
        <f>абс!AL10*100000/'на 100 тыс'!$C10*1.336</f>
        <v>38.44446271479076</v>
      </c>
      <c r="AQ10" s="11">
        <v>43.886427047431475</v>
      </c>
      <c r="AR10" s="8">
        <f>абс!AN10*100000/'на 100 тыс'!$C10*1.336</f>
        <v>16.476198306338897</v>
      </c>
    </row>
    <row r="11" spans="1:44" ht="12.75">
      <c r="A11" s="3" t="s">
        <v>5</v>
      </c>
      <c r="B11" s="40">
        <v>17134</v>
      </c>
      <c r="C11" s="40">
        <v>16828</v>
      </c>
      <c r="D11" s="8">
        <v>132.65437142523638</v>
      </c>
      <c r="E11" s="8">
        <f>абс!C11*100000/'на 100 тыс'!$C11*1.336</f>
        <v>198.4787259329689</v>
      </c>
      <c r="F11" s="14">
        <v>132.65437142523638</v>
      </c>
      <c r="G11" s="8">
        <f>абс!E11*100000/'на 100 тыс'!$C11*1.336</f>
        <v>190.53957689565013</v>
      </c>
      <c r="H11" s="9">
        <v>741.3038403174974</v>
      </c>
      <c r="I11" s="8">
        <f>абс!G11*100000/'на 100 тыс'!$C11*1.336</f>
        <v>651.0102210601378</v>
      </c>
      <c r="J11" s="11">
        <v>296.52153612699897</v>
      </c>
      <c r="K11" s="8">
        <f>абс!I11*100000/'на 100 тыс'!$C11*1.336</f>
        <v>230.2353220822439</v>
      </c>
      <c r="L11" s="9">
        <v>23.409594957394656</v>
      </c>
      <c r="M11" s="8">
        <f>абс!K11*100000/'на 100 тыс'!$C11*1.336</f>
        <v>39.695745186593776</v>
      </c>
      <c r="N11" s="11">
        <v>390.15991595657755</v>
      </c>
      <c r="O11" s="8">
        <f>абс!M11*100000/'на 100 тыс'!$C11*1.336</f>
        <v>325.5051105300689</v>
      </c>
      <c r="P11" s="9">
        <v>78.03198319131552</v>
      </c>
      <c r="Q11" s="8">
        <f>абс!O11*100000/'на 100 тыс'!$C11*1.336</f>
        <v>71.4523413358688</v>
      </c>
      <c r="R11" s="11" t="e">
        <f>абс!#REF!*100000/'на 100 тыс'!$B11</f>
        <v>#REF!</v>
      </c>
      <c r="S11" s="44" t="e">
        <f>абс!#REF!*100000/'на 100 тыс'!$C11*1</f>
        <v>#REF!</v>
      </c>
      <c r="T11" s="7">
        <v>7.803198319131551</v>
      </c>
      <c r="U11" s="24">
        <f>абс!Q11*100000/'на 100 тыс'!$C11*1.336</f>
        <v>0</v>
      </c>
      <c r="V11" s="14">
        <v>163.86716470176256</v>
      </c>
      <c r="W11" s="8">
        <f>абс!S11*100000/'на 100 тыс'!$C11*1.336</f>
        <v>111.14808652246256</v>
      </c>
      <c r="X11" s="14">
        <v>31.212793276526202</v>
      </c>
      <c r="Y11" s="8">
        <f>абс!U11*100000/'на 100 тыс'!$C11*1.336</f>
        <v>15.878298074637511</v>
      </c>
      <c r="Z11" s="13" t="s">
        <v>5</v>
      </c>
      <c r="AA11" s="9">
        <v>226.292751254815</v>
      </c>
      <c r="AB11" s="8">
        <f>абс!X11*100000/'на 100 тыс'!$C11*1.336</f>
        <v>261.9919182315189</v>
      </c>
      <c r="AC11" s="11">
        <v>7.803198319131551</v>
      </c>
      <c r="AD11" s="8">
        <f>абс!Z11*100000/'на 100 тыс'!$C11*1.336</f>
        <v>15.878298074637511</v>
      </c>
      <c r="AE11" s="9">
        <v>78.03198319131552</v>
      </c>
      <c r="AF11" s="8">
        <f>абс!AB11*100000/'на 100 тыс'!$C11*1.336</f>
        <v>111.14808652246256</v>
      </c>
      <c r="AG11" s="9">
        <v>202.88315629742033</v>
      </c>
      <c r="AH11" s="44">
        <f>абс!AD11*100000/'на 100 тыс'!$C11*1.336</f>
        <v>111.14808652246256</v>
      </c>
      <c r="AI11" s="7">
        <v>124.85117310610481</v>
      </c>
      <c r="AJ11" s="24">
        <f>абс!AF11*100000/'на 100 тыс'!$C11*1.336</f>
        <v>23.817447111956266</v>
      </c>
      <c r="AK11" s="7">
        <v>31.212793276526202</v>
      </c>
      <c r="AL11" s="24">
        <f>абс!AH11*100000/'на 100 тыс'!$C11*1.336</f>
        <v>174.66127882101262</v>
      </c>
      <c r="AM11" s="11">
        <v>93.63837982957862</v>
      </c>
      <c r="AN11" s="8">
        <f>абс!AJ11*100000/'на 100 тыс'!$C11*1.336</f>
        <v>79.39149037318755</v>
      </c>
      <c r="AO11" s="11">
        <v>85.83518151044706</v>
      </c>
      <c r="AP11" s="8">
        <f>абс!AL11*100000/'на 100 тыс'!$C11*1.336</f>
        <v>71.4523413358688</v>
      </c>
      <c r="AQ11" s="11">
        <v>31.212793276526202</v>
      </c>
      <c r="AR11" s="8">
        <f>абс!AN11*100000/'на 100 тыс'!$C11*1.336</f>
        <v>23.817447111956266</v>
      </c>
    </row>
    <row r="12" spans="1:44" ht="12.75">
      <c r="A12" s="3" t="s">
        <v>6</v>
      </c>
      <c r="B12" s="40">
        <v>8544</v>
      </c>
      <c r="C12" s="40">
        <v>8446</v>
      </c>
      <c r="D12" s="8">
        <v>234.7261235955056</v>
      </c>
      <c r="E12" s="8">
        <f>абс!C12*100000/'на 100 тыс'!$C12*1.336</f>
        <v>268.9083589865025</v>
      </c>
      <c r="F12" s="14">
        <v>234.7261235955056</v>
      </c>
      <c r="G12" s="8">
        <f>абс!E12*100000/'на 100 тыс'!$C12*1.336</f>
        <v>268.9083589865025</v>
      </c>
      <c r="H12" s="9">
        <v>813.7172284644195</v>
      </c>
      <c r="I12" s="8">
        <f>абс!G12*100000/'на 100 тыс'!$C12*1.336</f>
        <v>632.7255505564765</v>
      </c>
      <c r="J12" s="11">
        <v>297.3197565543071</v>
      </c>
      <c r="K12" s="8">
        <f>абс!I12*100000/'на 100 тыс'!$C12*1.336</f>
        <v>284.7264977504144</v>
      </c>
      <c r="L12" s="9">
        <v>15.648408239700375</v>
      </c>
      <c r="M12" s="8">
        <f>абс!K12*100000/'на 100 тыс'!$C12*1.336</f>
        <v>63.27255505564765</v>
      </c>
      <c r="N12" s="11">
        <v>297.3197565543071</v>
      </c>
      <c r="O12" s="8">
        <f>абс!M12*100000/'на 100 тыс'!$C12*1.336</f>
        <v>189.81766516694293</v>
      </c>
      <c r="P12" s="9">
        <v>125.187265917603</v>
      </c>
      <c r="Q12" s="8">
        <f>абс!O12*100000/'на 100 тыс'!$C12*1.336</f>
        <v>189.81766516694293</v>
      </c>
      <c r="R12" s="11" t="e">
        <f>абс!#REF!*100000/'на 100 тыс'!$B12</f>
        <v>#REF!</v>
      </c>
      <c r="S12" s="44" t="e">
        <f>абс!#REF!*100000/'на 100 тыс'!$C12*1</f>
        <v>#REF!</v>
      </c>
      <c r="T12" s="7">
        <v>0</v>
      </c>
      <c r="U12" s="24">
        <f>абс!Q12*100000/'на 100 тыс'!$C12*1.336</f>
        <v>0</v>
      </c>
      <c r="V12" s="14">
        <v>109.53885767790263</v>
      </c>
      <c r="W12" s="8">
        <f>абс!S12*100000/'на 100 тыс'!$C12*1.336</f>
        <v>47.45441629173573</v>
      </c>
      <c r="X12" s="14">
        <v>46.94522471910113</v>
      </c>
      <c r="Y12" s="8">
        <f>абс!U12*100000/'на 100 тыс'!$C12*1.336</f>
        <v>15.818138763911913</v>
      </c>
      <c r="Z12" s="13" t="s">
        <v>6</v>
      </c>
      <c r="AA12" s="9">
        <v>234.7261235955056</v>
      </c>
      <c r="AB12" s="8">
        <f>абс!X12*100000/'на 100 тыс'!$C12*1.336</f>
        <v>142.3632488752072</v>
      </c>
      <c r="AC12" s="11">
        <v>15.648408239700375</v>
      </c>
      <c r="AD12" s="8">
        <f>абс!Z12*100000/'на 100 тыс'!$C12*1.336</f>
        <v>15.818138763911913</v>
      </c>
      <c r="AE12" s="9">
        <v>93.89044943820225</v>
      </c>
      <c r="AF12" s="8">
        <f>абс!AB12*100000/'на 100 тыс'!$C12*1.336</f>
        <v>31.636277527823825</v>
      </c>
      <c r="AG12" s="9">
        <v>125.187265917603</v>
      </c>
      <c r="AH12" s="44">
        <f>абс!AD12*100000/'на 100 тыс'!$C12*1.336</f>
        <v>47.45441629173573</v>
      </c>
      <c r="AI12" s="7">
        <v>15.648408239700375</v>
      </c>
      <c r="AJ12" s="24">
        <f>абс!AF12*100000/'на 100 тыс'!$C12*1.336</f>
        <v>15.818138763911913</v>
      </c>
      <c r="AK12" s="7">
        <v>0</v>
      </c>
      <c r="AL12" s="24">
        <f>абс!AH12*100000/'на 100 тыс'!$C12*1.336</f>
        <v>284.7264977504144</v>
      </c>
      <c r="AM12" s="11">
        <v>125.187265917603</v>
      </c>
      <c r="AN12" s="8">
        <f>абс!AJ12*100000/'на 100 тыс'!$C12*1.336</f>
        <v>126.5451101112953</v>
      </c>
      <c r="AO12" s="14">
        <v>62.5936329588015</v>
      </c>
      <c r="AP12" s="8">
        <f>абс!AL12*100000/'на 100 тыс'!$C12*1.336</f>
        <v>126.5451101112953</v>
      </c>
      <c r="AQ12" s="14">
        <v>46.94522471910113</v>
      </c>
      <c r="AR12" s="8">
        <f>абс!AN12*100000/'на 100 тыс'!$C12*1.336</f>
        <v>47.45441629173573</v>
      </c>
    </row>
    <row r="13" spans="1:44" ht="12.75">
      <c r="A13" s="3" t="s">
        <v>7</v>
      </c>
      <c r="B13" s="40">
        <v>12178</v>
      </c>
      <c r="C13" s="40">
        <v>12112</v>
      </c>
      <c r="D13" s="8">
        <v>252.5127278699294</v>
      </c>
      <c r="E13" s="8">
        <f>абс!C13*100000/'на 100 тыс'!$C13*1.336</f>
        <v>209.5772787318362</v>
      </c>
      <c r="F13" s="14">
        <v>252.5127278699294</v>
      </c>
      <c r="G13" s="8">
        <f>абс!E13*100000/'на 100 тыс'!$C13*1.336</f>
        <v>198.54689564068693</v>
      </c>
      <c r="H13" s="9">
        <v>669.7076695680736</v>
      </c>
      <c r="I13" s="8">
        <f>абс!G13*100000/'на 100 тыс'!$C13*1.336</f>
        <v>397.09379128137385</v>
      </c>
      <c r="J13" s="11">
        <v>329.3644276564296</v>
      </c>
      <c r="K13" s="8">
        <f>абс!I13*100000/'на 100 тыс'!$C13*1.336</f>
        <v>220.60766182298548</v>
      </c>
      <c r="L13" s="9">
        <v>21.95762851042864</v>
      </c>
      <c r="M13" s="8">
        <f>абс!K13*100000/'на 100 тыс'!$C13*1.336</f>
        <v>22.06076618229855</v>
      </c>
      <c r="N13" s="11">
        <v>285.44917063557233</v>
      </c>
      <c r="O13" s="8">
        <f>абс!M13*100000/'на 100 тыс'!$C13*1.336</f>
        <v>143.39498018494058</v>
      </c>
      <c r="P13" s="9">
        <v>87.83051404171457</v>
      </c>
      <c r="Q13" s="8">
        <f>абс!O13*100000/'на 100 тыс'!$C13*1.336</f>
        <v>99.27344782034346</v>
      </c>
      <c r="R13" s="11" t="e">
        <f>абс!#REF!*100000/'на 100 тыс'!$B13</f>
        <v>#REF!</v>
      </c>
      <c r="S13" s="44" t="e">
        <f>абс!#REF!*100000/'на 100 тыс'!$C13*1</f>
        <v>#REF!</v>
      </c>
      <c r="T13" s="7">
        <v>0</v>
      </c>
      <c r="U13" s="24">
        <f>абс!Q13*100000/'на 100 тыс'!$C13*1.336</f>
        <v>0</v>
      </c>
      <c r="V13" s="14">
        <v>208.5974708490721</v>
      </c>
      <c r="W13" s="8">
        <f>абс!S13*100000/'на 100 тыс'!$C13*1.336</f>
        <v>143.39498018494058</v>
      </c>
      <c r="X13" s="14">
        <v>54.8940712760716</v>
      </c>
      <c r="Y13" s="8">
        <f>абс!U13*100000/'на 100 тыс'!$C13*1.336</f>
        <v>11.030383091149275</v>
      </c>
      <c r="Z13" s="13" t="s">
        <v>7</v>
      </c>
      <c r="AA13" s="9">
        <v>219.5762851042864</v>
      </c>
      <c r="AB13" s="8">
        <f>абс!X13*100000/'на 100 тыс'!$C13*1.336</f>
        <v>187.51651254953768</v>
      </c>
      <c r="AC13" s="11">
        <v>43.91525702085728</v>
      </c>
      <c r="AD13" s="8">
        <f>абс!Z13*100000/'на 100 тыс'!$C13*1.336</f>
        <v>0</v>
      </c>
      <c r="AE13" s="9">
        <v>76.85169978650025</v>
      </c>
      <c r="AF13" s="8">
        <f>абс!AB13*100000/'на 100 тыс'!$C13*1.336</f>
        <v>66.18229854689564</v>
      </c>
      <c r="AG13" s="9">
        <v>142.72458531778616</v>
      </c>
      <c r="AH13" s="44">
        <f>абс!AD13*100000/'на 100 тыс'!$C13*1.336</f>
        <v>66.18229854689564</v>
      </c>
      <c r="AI13" s="7">
        <v>0</v>
      </c>
      <c r="AJ13" s="24">
        <f>абс!AF13*100000/'на 100 тыс'!$C13*1.336</f>
        <v>44.1215323645971</v>
      </c>
      <c r="AK13" s="7">
        <v>76.85169978650025</v>
      </c>
      <c r="AL13" s="24">
        <f>абс!AH13*100000/'на 100 тыс'!$C13*1.336</f>
        <v>110.30383091149274</v>
      </c>
      <c r="AM13" s="11">
        <v>76.85169978650025</v>
      </c>
      <c r="AN13" s="8">
        <f>абс!AJ13*100000/'на 100 тыс'!$C13*1.336</f>
        <v>88.2430647291942</v>
      </c>
      <c r="AO13" s="11">
        <v>76.85169978650025</v>
      </c>
      <c r="AP13" s="8">
        <f>абс!AL13*100000/'на 100 тыс'!$C13*1.336</f>
        <v>66.18229854689564</v>
      </c>
      <c r="AQ13" s="11">
        <v>87.83051404171457</v>
      </c>
      <c r="AR13" s="8">
        <f>абс!AN13*100000/'на 100 тыс'!$C13*1.336</f>
        <v>44.1215323645971</v>
      </c>
    </row>
    <row r="14" spans="1:44" ht="12.75">
      <c r="A14" s="3" t="s">
        <v>8</v>
      </c>
      <c r="B14" s="40">
        <v>68851</v>
      </c>
      <c r="C14" s="40">
        <v>72011</v>
      </c>
      <c r="D14" s="8">
        <v>143.69871171079578</v>
      </c>
      <c r="E14" s="8">
        <f>абс!C14*100000/'на 100 тыс'!$C14*1.336</f>
        <v>172.5403063420866</v>
      </c>
      <c r="F14" s="14">
        <v>141.75683722821745</v>
      </c>
      <c r="G14" s="8">
        <f>абс!E14*100000/'на 100 тыс'!$C14*1.336</f>
        <v>170.6850342308814</v>
      </c>
      <c r="H14" s="9">
        <v>588.3879682212313</v>
      </c>
      <c r="I14" s="8">
        <f>абс!G14*100000/'на 100 тыс'!$C14*1.336</f>
        <v>439.69949035564014</v>
      </c>
      <c r="J14" s="11">
        <v>326.23491307315794</v>
      </c>
      <c r="K14" s="8">
        <f>абс!I14*100000/'на 100 тыс'!$C14*1.336</f>
        <v>267.1591840135535</v>
      </c>
      <c r="L14" s="9">
        <v>21.360619308361535</v>
      </c>
      <c r="M14" s="8">
        <f>абс!K14*100000/'на 100 тыс'!$C14*1.336</f>
        <v>24.11853744566802</v>
      </c>
      <c r="N14" s="11">
        <v>168.94307998431395</v>
      </c>
      <c r="O14" s="8">
        <f>абс!M14*100000/'на 100 тыс'!$C14*1.336</f>
        <v>105.75051033869826</v>
      </c>
      <c r="P14" s="9">
        <v>62.13998344250628</v>
      </c>
      <c r="Q14" s="8">
        <f>абс!O14*100000/'на 100 тыс'!$C14*1.336</f>
        <v>76.06615655941454</v>
      </c>
      <c r="R14" s="11" t="e">
        <f>абс!#REF!*100000/'на 100 тыс'!$B14</f>
        <v>#REF!</v>
      </c>
      <c r="S14" s="44" t="e">
        <f>абс!#REF!*100000/'на 100 тыс'!$C14*1</f>
        <v>#REF!</v>
      </c>
      <c r="T14" s="7">
        <v>5.825623447734963</v>
      </c>
      <c r="U14" s="24">
        <f>абс!Q14*100000/'на 100 тыс'!$C14*1.336</f>
        <v>7.42108844482093</v>
      </c>
      <c r="V14" s="14">
        <v>69.90748137281956</v>
      </c>
      <c r="W14" s="8">
        <f>абс!S14*100000/'на 100 тыс'!$C14*1.336</f>
        <v>64.93452389218314</v>
      </c>
      <c r="X14" s="14">
        <v>48.54686206445803</v>
      </c>
      <c r="Y14" s="8">
        <f>абс!U14*100000/'на 100 тыс'!$C14*1.336</f>
        <v>18.552721112052325</v>
      </c>
      <c r="Z14" s="13" t="s">
        <v>8</v>
      </c>
      <c r="AA14" s="9">
        <v>141.75683722821745</v>
      </c>
      <c r="AB14" s="8">
        <f>абс!X14*100000/'на 100 тыс'!$C14*1.336</f>
        <v>141.0006804515977</v>
      </c>
      <c r="AC14" s="11">
        <v>7.767497930313285</v>
      </c>
      <c r="AD14" s="8">
        <f>абс!Z14*100000/'на 100 тыс'!$C14*1.336</f>
        <v>16.697449000847094</v>
      </c>
      <c r="AE14" s="9">
        <v>44.66311309930139</v>
      </c>
      <c r="AF14" s="8">
        <f>абс!AB14*100000/'на 100 тыс'!$C14*1.336</f>
        <v>44.52653066892559</v>
      </c>
      <c r="AG14" s="9">
        <v>66.02373240766292</v>
      </c>
      <c r="AH14" s="44">
        <f>абс!AD14*100000/'на 100 тыс'!$C14*1.336</f>
        <v>53.80289122495175</v>
      </c>
      <c r="AI14" s="7">
        <v>3.8837489651566424</v>
      </c>
      <c r="AJ14" s="24">
        <f>абс!AF14*100000/'на 100 тыс'!$C14*1.336</f>
        <v>22.263265334462794</v>
      </c>
      <c r="AK14" s="7">
        <v>0</v>
      </c>
      <c r="AL14" s="24">
        <f>абс!AH14*100000/'на 100 тыс'!$C14*1.336</f>
        <v>55.658163336156974</v>
      </c>
      <c r="AM14" s="11">
        <v>33.01186620383146</v>
      </c>
      <c r="AN14" s="8">
        <f>абс!AJ14*100000/'на 100 тыс'!$C14*1.336</f>
        <v>53.80289122495175</v>
      </c>
      <c r="AO14" s="11">
        <v>25.244368273518177</v>
      </c>
      <c r="AP14" s="8">
        <f>абс!AL14*100000/'на 100 тыс'!$C14*1.336</f>
        <v>33.39489800169419</v>
      </c>
      <c r="AQ14" s="11">
        <v>13.593121378048249</v>
      </c>
      <c r="AR14" s="8">
        <f>абс!AN14*100000/'на 100 тыс'!$C14*1.336</f>
        <v>24.11853744566802</v>
      </c>
    </row>
    <row r="15" spans="1:44" ht="12.75">
      <c r="A15" s="3" t="s">
        <v>9</v>
      </c>
      <c r="B15" s="40">
        <v>37156</v>
      </c>
      <c r="C15" s="40">
        <v>37064</v>
      </c>
      <c r="D15" s="8">
        <v>197.90881688018086</v>
      </c>
      <c r="E15" s="8">
        <f>абс!C15*100000/'на 100 тыс'!$C15*1.336</f>
        <v>223.48370386358732</v>
      </c>
      <c r="F15" s="14">
        <v>197.90881688018086</v>
      </c>
      <c r="G15" s="8">
        <f>абс!E15*100000/'на 100 тыс'!$C15*1.336</f>
        <v>223.48370386358732</v>
      </c>
      <c r="H15" s="9">
        <v>590.1281085154484</v>
      </c>
      <c r="I15" s="8">
        <f>абс!G15*100000/'на 100 тыс'!$C15*1.336</f>
        <v>446.96740772717465</v>
      </c>
      <c r="J15" s="11">
        <v>197.90881688018086</v>
      </c>
      <c r="K15" s="8">
        <f>абс!I15*100000/'на 100 тыс'!$C15*1.336</f>
        <v>216.27455212605224</v>
      </c>
      <c r="L15" s="9">
        <v>14.39336850037679</v>
      </c>
      <c r="M15" s="8">
        <f>абс!K15*100000/'на 100 тыс'!$C15*1.336</f>
        <v>3.6045758687675375</v>
      </c>
      <c r="N15" s="11">
        <v>284.2690278824416</v>
      </c>
      <c r="O15" s="8">
        <f>абс!M15*100000/'на 100 тыс'!$C15*1.336</f>
        <v>173.0196417008418</v>
      </c>
      <c r="P15" s="9">
        <v>61.17181612660136</v>
      </c>
      <c r="Q15" s="8">
        <f>абс!O15*100000/'на 100 тыс'!$C15*1.336</f>
        <v>82.90524498165335</v>
      </c>
      <c r="R15" s="11" t="e">
        <f>абс!#REF!*100000/'на 100 тыс'!$B15</f>
        <v>#REF!</v>
      </c>
      <c r="S15" s="44" t="e">
        <f>абс!#REF!*100000/'на 100 тыс'!$C15*1</f>
        <v>#REF!</v>
      </c>
      <c r="T15" s="7">
        <v>14.39336850037679</v>
      </c>
      <c r="U15" s="24">
        <f>абс!Q15*100000/'на 100 тыс'!$C15*1.336</f>
        <v>3.6045758687675375</v>
      </c>
      <c r="V15" s="14">
        <v>190.71213262999248</v>
      </c>
      <c r="W15" s="8">
        <f>абс!S15*100000/'на 100 тыс'!$C15*1.336</f>
        <v>111.74185193179366</v>
      </c>
      <c r="X15" s="14">
        <v>28.78673700075358</v>
      </c>
      <c r="Y15" s="8">
        <f>абс!U15*100000/'на 100 тыс'!$C15*1.336</f>
        <v>10.813727606302612</v>
      </c>
      <c r="Z15" s="13" t="s">
        <v>9</v>
      </c>
      <c r="AA15" s="9">
        <v>273.474001507159</v>
      </c>
      <c r="AB15" s="8">
        <f>абс!X15*100000/'на 100 тыс'!$C15*1.336</f>
        <v>248.71573494496008</v>
      </c>
      <c r="AC15" s="11">
        <v>17.991710625470986</v>
      </c>
      <c r="AD15" s="8">
        <f>абс!Z15*100000/'на 100 тыс'!$C15*1.336</f>
        <v>25.232031081372764</v>
      </c>
      <c r="AE15" s="9">
        <v>82.76186887716653</v>
      </c>
      <c r="AF15" s="8">
        <f>абс!AB15*100000/'на 100 тыс'!$C15*1.336</f>
        <v>50.46406216274553</v>
      </c>
      <c r="AG15" s="9">
        <v>97.15523737754333</v>
      </c>
      <c r="AH15" s="44">
        <f>абс!AD15*100000/'на 100 тыс'!$C15*1.336</f>
        <v>93.71897258795597</v>
      </c>
      <c r="AI15" s="7">
        <v>28.78673700075358</v>
      </c>
      <c r="AJ15" s="24">
        <f>абс!AF15*100000/'на 100 тыс'!$C15*1.336</f>
        <v>32.44118281890783</v>
      </c>
      <c r="AK15" s="7">
        <v>0</v>
      </c>
      <c r="AL15" s="24">
        <f>абс!AH15*100000/'на 100 тыс'!$C15*1.336</f>
        <v>140.57845888193395</v>
      </c>
      <c r="AM15" s="11">
        <v>115.14694800301432</v>
      </c>
      <c r="AN15" s="8">
        <f>абс!AJ15*100000/'на 100 тыс'!$C15*1.336</f>
        <v>68.48694150658322</v>
      </c>
      <c r="AO15" s="11">
        <v>100.75357950263752</v>
      </c>
      <c r="AP15" s="8">
        <f>абс!AL15*100000/'на 100 тыс'!$C15*1.336</f>
        <v>43.25491042521045</v>
      </c>
      <c r="AQ15" s="11">
        <v>32.385079125847774</v>
      </c>
      <c r="AR15" s="8">
        <f>абс!AN15*100000/'на 100 тыс'!$C15*1.336</f>
        <v>68.48694150658322</v>
      </c>
    </row>
    <row r="16" spans="1:44" ht="12.75">
      <c r="A16" s="3" t="s">
        <v>10</v>
      </c>
      <c r="B16" s="40">
        <v>17279</v>
      </c>
      <c r="C16" s="40">
        <v>17164</v>
      </c>
      <c r="D16" s="8">
        <v>278.5577869089646</v>
      </c>
      <c r="E16" s="8">
        <f>абс!C16*100000/'на 100 тыс'!$C16*1.336</f>
        <v>225.7282684688884</v>
      </c>
      <c r="F16" s="14">
        <v>270.8200706059379</v>
      </c>
      <c r="G16" s="8">
        <f>абс!E16*100000/'на 100 тыс'!$C16*1.336</f>
        <v>225.7282684688884</v>
      </c>
      <c r="H16" s="9">
        <v>727.3453324845188</v>
      </c>
      <c r="I16" s="8">
        <f>абс!G16*100000/'на 100 тыс'!$C16*1.336</f>
        <v>591.5637380563971</v>
      </c>
      <c r="J16" s="11">
        <v>270.8200706059379</v>
      </c>
      <c r="K16" s="8">
        <f>абс!I16*100000/'на 100 тыс'!$C16*1.336</f>
        <v>249.07946865532512</v>
      </c>
      <c r="L16" s="9">
        <v>15.47543260605359</v>
      </c>
      <c r="M16" s="8">
        <f>абс!K16*100000/'на 100 тыс'!$C16*1.336</f>
        <v>7.78373339547891</v>
      </c>
      <c r="N16" s="11">
        <v>201.18062387869668</v>
      </c>
      <c r="O16" s="8">
        <f>абс!M16*100000/'на 100 тыс'!$C16*1.336</f>
        <v>233.5120018643673</v>
      </c>
      <c r="P16" s="9">
        <v>77.37716303026795</v>
      </c>
      <c r="Q16" s="8">
        <f>абс!O16*100000/'на 100 тыс'!$C16*1.336</f>
        <v>101.18853414122583</v>
      </c>
      <c r="R16" s="11" t="e">
        <f>абс!#REF!*100000/'на 100 тыс'!$B16</f>
        <v>#REF!</v>
      </c>
      <c r="S16" s="44" t="e">
        <f>абс!#REF!*100000/'на 100 тыс'!$C16*1</f>
        <v>#REF!</v>
      </c>
      <c r="T16" s="7">
        <v>7.737716303026795</v>
      </c>
      <c r="U16" s="24">
        <f>абс!Q16*100000/'на 100 тыс'!$C16*1.336</f>
        <v>38.918666977394544</v>
      </c>
      <c r="V16" s="14">
        <v>116.06574454540193</v>
      </c>
      <c r="W16" s="8">
        <f>абс!S16*100000/'на 100 тыс'!$C16*1.336</f>
        <v>38.918666977394544</v>
      </c>
      <c r="X16" s="14">
        <v>15.47543260605359</v>
      </c>
      <c r="Y16" s="8">
        <f>абс!U16*100000/'на 100 тыс'!$C16*1.336</f>
        <v>0</v>
      </c>
      <c r="Z16" s="13" t="s">
        <v>10</v>
      </c>
      <c r="AA16" s="9">
        <v>201.18062387869668</v>
      </c>
      <c r="AB16" s="8">
        <f>абс!X16*100000/'на 100 тыс'!$C16*1.336</f>
        <v>272.4306688417619</v>
      </c>
      <c r="AC16" s="11">
        <v>15.47543260605359</v>
      </c>
      <c r="AD16" s="8">
        <f>абс!Z16*100000/'на 100 тыс'!$C16*1.336</f>
        <v>15.56746679095782</v>
      </c>
      <c r="AE16" s="9">
        <v>69.63944672724115</v>
      </c>
      <c r="AF16" s="8">
        <f>абс!AB16*100000/'на 100 тыс'!$C16*1.336</f>
        <v>101.18853414122583</v>
      </c>
      <c r="AG16" s="9">
        <v>185.7051912726431</v>
      </c>
      <c r="AH16" s="44">
        <f>абс!AD16*100000/'на 100 тыс'!$C16*1.336</f>
        <v>116.75600093218365</v>
      </c>
      <c r="AI16" s="7">
        <v>54.16401412118757</v>
      </c>
      <c r="AJ16" s="24">
        <f>абс!AF16*100000/'на 100 тыс'!$C16*1.336</f>
        <v>62.26986716383128</v>
      </c>
      <c r="AK16" s="7">
        <v>0</v>
      </c>
      <c r="AL16" s="24">
        <f>абс!AH16*100000/'на 100 тыс'!$C16*1.336</f>
        <v>85.621067350268</v>
      </c>
      <c r="AM16" s="11">
        <v>92.85259563632155</v>
      </c>
      <c r="AN16" s="8">
        <f>абс!AJ16*100000/'на 100 тыс'!$C16*1.336</f>
        <v>77.83733395478909</v>
      </c>
      <c r="AO16" s="11">
        <v>85.11487933329475</v>
      </c>
      <c r="AP16" s="8">
        <f>абс!AL16*100000/'на 100 тыс'!$C16*1.336</f>
        <v>70.05360055931018</v>
      </c>
      <c r="AQ16" s="11">
        <v>100.59031193934834</v>
      </c>
      <c r="AR16" s="8">
        <f>абс!AN16*100000/'на 100 тыс'!$C16*1.336</f>
        <v>54.48613376835237</v>
      </c>
    </row>
    <row r="17" spans="1:44" ht="12" customHeight="1">
      <c r="A17" s="3" t="s">
        <v>11</v>
      </c>
      <c r="B17" s="40">
        <v>11378</v>
      </c>
      <c r="C17" s="40">
        <v>11152</v>
      </c>
      <c r="D17" s="8">
        <v>129.25821761293724</v>
      </c>
      <c r="E17" s="8">
        <f>абс!C17*100000/'на 100 тыс'!$C17*1.336</f>
        <v>227.6183644189383</v>
      </c>
      <c r="F17" s="14">
        <v>105.75672350149411</v>
      </c>
      <c r="G17" s="8">
        <f>абс!E17*100000/'на 100 тыс'!$C17*1.336</f>
        <v>191.67862266857964</v>
      </c>
      <c r="H17" s="9">
        <v>869.555282123396</v>
      </c>
      <c r="I17" s="8">
        <f>абс!G17*100000/'на 100 тыс'!$C17*1.336</f>
        <v>479.1965566714491</v>
      </c>
      <c r="J17" s="11">
        <v>575.7866057303568</v>
      </c>
      <c r="K17" s="8">
        <f>абс!I17*100000/'на 100 тыс'!$C17*1.336</f>
        <v>215.6384505021521</v>
      </c>
      <c r="L17" s="9">
        <v>58.75373527860784</v>
      </c>
      <c r="M17" s="8">
        <f>абс!K17*100000/'на 100 тыс'!$C17*1.336</f>
        <v>11.979913916786227</v>
      </c>
      <c r="N17" s="11">
        <v>152.7597117243804</v>
      </c>
      <c r="O17" s="8">
        <f>абс!M17*100000/'на 100 тыс'!$C17*1.336</f>
        <v>131.7790530846485</v>
      </c>
      <c r="P17" s="9">
        <v>141.00896466865882</v>
      </c>
      <c r="Q17" s="8">
        <f>абс!O17*100000/'на 100 тыс'!$C17*1.336</f>
        <v>83.85939741750359</v>
      </c>
      <c r="R17" s="11" t="e">
        <f>абс!#REF!*100000/'на 100 тыс'!$B17</f>
        <v>#REF!</v>
      </c>
      <c r="S17" s="44" t="e">
        <f>абс!#REF!*100000/'на 100 тыс'!$C17*1</f>
        <v>#REF!</v>
      </c>
      <c r="T17" s="7">
        <v>11.750747055721568</v>
      </c>
      <c r="U17" s="24">
        <f>абс!Q17*100000/'на 100 тыс'!$C17*1.336</f>
        <v>11.979913916786227</v>
      </c>
      <c r="V17" s="14">
        <v>117.50747055721568</v>
      </c>
      <c r="W17" s="8">
        <f>абс!S17*100000/'на 100 тыс'!$C17*1.336</f>
        <v>59.89956958393114</v>
      </c>
      <c r="X17" s="14">
        <v>35.252241167164705</v>
      </c>
      <c r="Y17" s="8">
        <f>абс!U17*100000/'на 100 тыс'!$C17*1.336</f>
        <v>11.979913916786227</v>
      </c>
      <c r="Z17" s="13" t="s">
        <v>11</v>
      </c>
      <c r="AA17" s="9">
        <v>211.51344700298822</v>
      </c>
      <c r="AB17" s="8">
        <f>абс!X17*100000/'на 100 тыс'!$C17*1.336</f>
        <v>179.69870875179342</v>
      </c>
      <c r="AC17" s="11">
        <v>0</v>
      </c>
      <c r="AD17" s="8">
        <f>абс!Z17*100000/'на 100 тыс'!$C17*1.336</f>
        <v>11.979913916786227</v>
      </c>
      <c r="AE17" s="9">
        <v>82.25522939005097</v>
      </c>
      <c r="AF17" s="8">
        <f>абс!AB17*100000/'на 100 тыс'!$C17*1.336</f>
        <v>71.87948350071737</v>
      </c>
      <c r="AG17" s="9">
        <v>164.51045878010194</v>
      </c>
      <c r="AH17" s="44">
        <f>абс!AD17*100000/'на 100 тыс'!$C17*1.336</f>
        <v>155.73888091822096</v>
      </c>
      <c r="AI17" s="7">
        <v>11.750747055721568</v>
      </c>
      <c r="AJ17" s="24">
        <f>абс!AF17*100000/'на 100 тыс'!$C17*1.336</f>
        <v>83.85939741750359</v>
      </c>
      <c r="AK17" s="7">
        <v>0</v>
      </c>
      <c r="AL17" s="24">
        <f>абс!AH17*100000/'на 100 тыс'!$C17*1.336</f>
        <v>107.81922525107605</v>
      </c>
      <c r="AM17" s="11">
        <v>105.75672350149411</v>
      </c>
      <c r="AN17" s="8">
        <f>абс!AJ17*100000/'на 100 тыс'!$C17*1.336</f>
        <v>131.7790530846485</v>
      </c>
      <c r="AO17" s="14">
        <v>94.00597644577255</v>
      </c>
      <c r="AP17" s="8">
        <f>абс!AL17*100000/'на 100 тыс'!$C17*1.336</f>
        <v>131.7790530846485</v>
      </c>
      <c r="AQ17" s="14">
        <v>23.501494111443137</v>
      </c>
      <c r="AR17" s="8">
        <f>абс!AN17*100000/'на 100 тыс'!$C17*1.336</f>
        <v>71.87948350071737</v>
      </c>
    </row>
    <row r="18" spans="1:44" ht="12.75">
      <c r="A18" s="3" t="s">
        <v>12</v>
      </c>
      <c r="B18" s="40">
        <v>21022</v>
      </c>
      <c r="C18" s="40">
        <v>20771</v>
      </c>
      <c r="D18" s="8">
        <v>171.7201027495005</v>
      </c>
      <c r="E18" s="8">
        <f>абс!C18*100000/'на 100 тыс'!$C18*1.336</f>
        <v>212.25747436329496</v>
      </c>
      <c r="F18" s="14">
        <v>171.7201027495005</v>
      </c>
      <c r="G18" s="8">
        <f>абс!E18*100000/'на 100 тыс'!$C18*1.336</f>
        <v>212.25747436329496</v>
      </c>
      <c r="H18" s="9">
        <v>674.160403386928</v>
      </c>
      <c r="I18" s="8">
        <f>абс!G18*100000/'на 100 тыс'!$C18*1.336</f>
        <v>662.5006018005874</v>
      </c>
      <c r="J18" s="11">
        <v>267.12015983255634</v>
      </c>
      <c r="K18" s="8">
        <f>абс!I18*100000/'на 100 тыс'!$C18*1.336</f>
        <v>270.14587646237544</v>
      </c>
      <c r="L18" s="9">
        <v>12.720007611074113</v>
      </c>
      <c r="M18" s="8">
        <f>абс!K18*100000/'на 100 тыс'!$C18*1.336</f>
        <v>51.456357421404846</v>
      </c>
      <c r="N18" s="11">
        <v>394.32023594329746</v>
      </c>
      <c r="O18" s="8">
        <f>абс!M18*100000/'на 100 тыс'!$C18*1.336</f>
        <v>302.30609985075347</v>
      </c>
      <c r="P18" s="9">
        <v>31.80001902768528</v>
      </c>
      <c r="Q18" s="8">
        <f>абс!O18*100000/'на 100 тыс'!$C18*1.336</f>
        <v>90.04862548745848</v>
      </c>
      <c r="R18" s="11" t="e">
        <f>абс!#REF!*100000/'на 100 тыс'!$B18</f>
        <v>#REF!</v>
      </c>
      <c r="S18" s="44" t="e">
        <f>абс!#REF!*100000/'на 100 тыс'!$C18*1</f>
        <v>#REF!</v>
      </c>
      <c r="T18" s="7">
        <v>12.720007611074113</v>
      </c>
      <c r="U18" s="24">
        <f>абс!Q18*100000/'на 100 тыс'!$C18*1.336</f>
        <v>6.432044677675606</v>
      </c>
      <c r="V18" s="14">
        <v>159.0000951384264</v>
      </c>
      <c r="W18" s="8">
        <f>абс!S18*100000/'на 100 тыс'!$C18*1.336</f>
        <v>70.75249145443166</v>
      </c>
      <c r="X18" s="14">
        <v>6.3600038055370565</v>
      </c>
      <c r="Y18" s="8">
        <f>абс!U18*100000/'на 100 тыс'!$C18*1.336</f>
        <v>25.728178710702423</v>
      </c>
      <c r="Z18" s="13" t="s">
        <v>12</v>
      </c>
      <c r="AA18" s="9">
        <v>197.16011797164873</v>
      </c>
      <c r="AB18" s="8">
        <f>абс!X18*100000/'на 100 тыс'!$C18*1.336</f>
        <v>263.71383178469983</v>
      </c>
      <c r="AC18" s="11">
        <v>25.440015222148226</v>
      </c>
      <c r="AD18" s="8">
        <f>абс!Z18*100000/'на 100 тыс'!$C18*1.336</f>
        <v>32.16022338837803</v>
      </c>
      <c r="AE18" s="9">
        <v>63.60003805537056</v>
      </c>
      <c r="AF18" s="8">
        <f>абс!AB18*100000/'на 100 тыс'!$C18*1.336</f>
        <v>122.20884887583651</v>
      </c>
      <c r="AG18" s="9">
        <v>101.7600608885929</v>
      </c>
      <c r="AH18" s="44">
        <f>абс!AD18*100000/'на 100 тыс'!$C18*1.336</f>
        <v>83.61658080978287</v>
      </c>
      <c r="AI18" s="7">
        <v>6.3600038055370565</v>
      </c>
      <c r="AJ18" s="24">
        <f>абс!AF18*100000/'на 100 тыс'!$C18*1.336</f>
        <v>77.18453613210727</v>
      </c>
      <c r="AK18" s="7">
        <v>0</v>
      </c>
      <c r="AL18" s="24">
        <f>абс!AH18*100000/'на 100 тыс'!$C18*1.336</f>
        <v>0</v>
      </c>
      <c r="AM18" s="11">
        <v>209.88012558272285</v>
      </c>
      <c r="AN18" s="8">
        <f>абс!AJ18*100000/'на 100 тыс'!$C18*1.336</f>
        <v>122.20884887583651</v>
      </c>
      <c r="AO18" s="11">
        <v>197.16011797164873</v>
      </c>
      <c r="AP18" s="8">
        <f>абс!AL18*100000/'на 100 тыс'!$C18*1.336</f>
        <v>115.77680419816092</v>
      </c>
      <c r="AQ18" s="11">
        <v>12.720007611074113</v>
      </c>
      <c r="AR18" s="8">
        <f>абс!AN18*100000/'на 100 тыс'!$C18*1.336</f>
        <v>6.432044677675606</v>
      </c>
    </row>
    <row r="19" spans="1:44" ht="12.75">
      <c r="A19" s="3" t="s">
        <v>13</v>
      </c>
      <c r="B19" s="40">
        <v>19465</v>
      </c>
      <c r="C19" s="40">
        <v>19175</v>
      </c>
      <c r="D19" s="8">
        <v>247.27459542769074</v>
      </c>
      <c r="E19" s="8">
        <f>абс!C19*100000/'на 100 тыс'!$C19*1.336</f>
        <v>229.92438070404174</v>
      </c>
      <c r="F19" s="14">
        <v>247.27459542769074</v>
      </c>
      <c r="G19" s="8">
        <f>абс!E19*100000/'на 100 тыс'!$C19*1.336</f>
        <v>229.92438070404174</v>
      </c>
      <c r="H19" s="9">
        <v>693.74261494991</v>
      </c>
      <c r="I19" s="8">
        <f>абс!G19*100000/'на 100 тыс'!$C19*1.336</f>
        <v>613.1316818774446</v>
      </c>
      <c r="J19" s="11">
        <v>398.3868481890573</v>
      </c>
      <c r="K19" s="8">
        <f>абс!I19*100000/'на 100 тыс'!$C19*1.336</f>
        <v>299.59843546284225</v>
      </c>
      <c r="L19" s="9">
        <v>41.21243257128179</v>
      </c>
      <c r="M19" s="8">
        <f>абс!K19*100000/'на 100 тыс'!$C19*1.336</f>
        <v>13.934810951760104</v>
      </c>
      <c r="N19" s="11">
        <v>233.53711790393012</v>
      </c>
      <c r="O19" s="8">
        <f>абс!M19*100000/'на 100 тыс'!$C19*1.336</f>
        <v>188.1199478487614</v>
      </c>
      <c r="P19" s="9">
        <v>48.08117133316208</v>
      </c>
      <c r="Q19" s="8">
        <f>абс!O19*100000/'на 100 тыс'!$C19*1.336</f>
        <v>146.3155149934811</v>
      </c>
      <c r="R19" s="11" t="e">
        <f>абс!#REF!*100000/'на 100 тыс'!$B19</f>
        <v>#REF!</v>
      </c>
      <c r="S19" s="44" t="e">
        <f>абс!#REF!*100000/'на 100 тыс'!$C19*1</f>
        <v>#REF!</v>
      </c>
      <c r="T19" s="7">
        <v>13.737477523760594</v>
      </c>
      <c r="U19" s="24">
        <f>абс!Q19*100000/'на 100 тыс'!$C19*1.336</f>
        <v>13.934810951760104</v>
      </c>
      <c r="V19" s="14">
        <v>178.58720780888774</v>
      </c>
      <c r="W19" s="8">
        <f>абс!S19*100000/'на 100 тыс'!$C19*1.336</f>
        <v>97.54367666232073</v>
      </c>
      <c r="X19" s="14">
        <v>54.94991009504238</v>
      </c>
      <c r="Y19" s="8">
        <f>абс!U19*100000/'на 100 тыс'!$C19*1.336</f>
        <v>27.86962190352021</v>
      </c>
      <c r="Z19" s="13" t="s">
        <v>13</v>
      </c>
      <c r="AA19" s="9">
        <v>137.37477523760595</v>
      </c>
      <c r="AB19" s="8">
        <f>абс!X19*100000/'на 100 тыс'!$C19*1.336</f>
        <v>264.761408083442</v>
      </c>
      <c r="AC19" s="11">
        <v>6.868738761880297</v>
      </c>
      <c r="AD19" s="8">
        <f>абс!Z19*100000/'на 100 тыс'!$C19*1.336</f>
        <v>27.86962190352021</v>
      </c>
      <c r="AE19" s="9">
        <v>48.08117133316208</v>
      </c>
      <c r="AF19" s="8">
        <f>абс!AB19*100000/'на 100 тыс'!$C19*1.336</f>
        <v>90.57627118644069</v>
      </c>
      <c r="AG19" s="9">
        <v>82.42486514256358</v>
      </c>
      <c r="AH19" s="44">
        <f>абс!AD19*100000/'на 100 тыс'!$C19*1.336</f>
        <v>97.54367666232073</v>
      </c>
      <c r="AI19" s="7">
        <v>13.737477523760594</v>
      </c>
      <c r="AJ19" s="24">
        <f>абс!AF19*100000/'на 100 тыс'!$C19*1.336</f>
        <v>48.77183833116037</v>
      </c>
      <c r="AK19" s="7">
        <v>0</v>
      </c>
      <c r="AL19" s="24">
        <f>абс!AH19*100000/'на 100 тыс'!$C19*1.336</f>
        <v>97.54367666232073</v>
      </c>
      <c r="AM19" s="11">
        <v>157.98099152324684</v>
      </c>
      <c r="AN19" s="8">
        <f>абс!AJ19*100000/'на 100 тыс'!$C19*1.336</f>
        <v>153.28292046936116</v>
      </c>
      <c r="AO19" s="11">
        <v>137.37477523760595</v>
      </c>
      <c r="AP19" s="8">
        <f>абс!AL19*100000/'на 100 тыс'!$C19*1.336</f>
        <v>139.34810951760105</v>
      </c>
      <c r="AQ19" s="11">
        <v>68.68738761880297</v>
      </c>
      <c r="AR19" s="8">
        <f>абс!AN19*100000/'на 100 тыс'!$C19*1.336</f>
        <v>90.57627118644069</v>
      </c>
    </row>
    <row r="20" spans="1:44" ht="12.75">
      <c r="A20" s="3" t="s">
        <v>14</v>
      </c>
      <c r="B20" s="40">
        <v>9589</v>
      </c>
      <c r="C20" s="40">
        <v>9568</v>
      </c>
      <c r="D20" s="8">
        <v>223.0889560955261</v>
      </c>
      <c r="E20" s="8">
        <f>абс!C20*100000/'на 100 тыс'!$C20*1.336</f>
        <v>251.33779264214047</v>
      </c>
      <c r="F20" s="14">
        <v>223.0889560955261</v>
      </c>
      <c r="G20" s="8">
        <f>абс!E20*100000/'на 100 тыс'!$C20*1.336</f>
        <v>251.33779264214047</v>
      </c>
      <c r="H20" s="9">
        <v>627.4376890186672</v>
      </c>
      <c r="I20" s="8">
        <f>абс!G20*100000/'на 100 тыс'!$C20*1.336</f>
        <v>698.160535117057</v>
      </c>
      <c r="J20" s="11">
        <v>209.14589633955575</v>
      </c>
      <c r="K20" s="8">
        <f>абс!I20*100000/'на 100 тыс'!$C20*1.336</f>
        <v>321.1538461538462</v>
      </c>
      <c r="L20" s="9">
        <v>0</v>
      </c>
      <c r="M20" s="8">
        <f>абс!K20*100000/'на 100 тыс'!$C20*1.336</f>
        <v>13.963210702341136</v>
      </c>
      <c r="N20" s="11">
        <v>139.4305975597038</v>
      </c>
      <c r="O20" s="8">
        <f>абс!M20*100000/'на 100 тыс'!$C20*1.336</f>
        <v>153.59531772575252</v>
      </c>
      <c r="P20" s="9">
        <v>83.6583585358223</v>
      </c>
      <c r="Q20" s="8">
        <f>абс!O20*100000/'на 100 тыс'!$C20*1.336</f>
        <v>83.77926421404682</v>
      </c>
      <c r="R20" s="11" t="e">
        <f>абс!#REF!*100000/'на 100 тыс'!$B20</f>
        <v>#REF!</v>
      </c>
      <c r="S20" s="44" t="e">
        <f>абс!#REF!*100000/'на 100 тыс'!$C20*1</f>
        <v>#REF!</v>
      </c>
      <c r="T20" s="7">
        <v>0</v>
      </c>
      <c r="U20" s="24">
        <f>абс!Q20*100000/'на 100 тыс'!$C20*1.336</f>
        <v>0</v>
      </c>
      <c r="V20" s="14">
        <v>195.20283658358537</v>
      </c>
      <c r="W20" s="8">
        <f>абс!S20*100000/'на 100 тыс'!$C20*1.336</f>
        <v>97.74247491638796</v>
      </c>
      <c r="X20" s="14">
        <v>55.772239023881525</v>
      </c>
      <c r="Y20" s="8">
        <f>абс!U20*100000/'на 100 тыс'!$C20*1.336</f>
        <v>27.926421404682273</v>
      </c>
      <c r="Z20" s="13" t="s">
        <v>14</v>
      </c>
      <c r="AA20" s="9">
        <v>195.20283658358537</v>
      </c>
      <c r="AB20" s="8">
        <f>абс!X20*100000/'на 100 тыс'!$C20*1.336</f>
        <v>237.37458193979936</v>
      </c>
      <c r="AC20" s="11">
        <v>0</v>
      </c>
      <c r="AD20" s="8">
        <f>абс!Z20*100000/'на 100 тыс'!$C20*1.336</f>
        <v>0</v>
      </c>
      <c r="AE20" s="9">
        <v>69.7152987798519</v>
      </c>
      <c r="AF20" s="8">
        <f>абс!AB20*100000/'на 100 тыс'!$C20*1.336</f>
        <v>97.74247491638796</v>
      </c>
      <c r="AG20" s="9">
        <v>139.4305975597038</v>
      </c>
      <c r="AH20" s="44">
        <f>абс!AD20*100000/'на 100 тыс'!$C20*1.336</f>
        <v>55.852842809364546</v>
      </c>
      <c r="AI20" s="7">
        <v>69.7152987798519</v>
      </c>
      <c r="AJ20" s="24">
        <f>абс!AF20*100000/'на 100 тыс'!$C20*1.336</f>
        <v>195.48494983277592</v>
      </c>
      <c r="AK20" s="7">
        <v>0</v>
      </c>
      <c r="AL20" s="24">
        <f>абс!AH20*100000/'на 100 тыс'!$C20*1.336</f>
        <v>55.852842809364546</v>
      </c>
      <c r="AM20" s="11">
        <v>97.60141829179268</v>
      </c>
      <c r="AN20" s="8">
        <f>абс!AJ20*100000/'на 100 тыс'!$C20*1.336</f>
        <v>55.852842809364546</v>
      </c>
      <c r="AO20" s="11">
        <v>83.6583585358223</v>
      </c>
      <c r="AP20" s="8">
        <f>абс!AL20*100000/'на 100 тыс'!$C20*1.336</f>
        <v>55.852842809364546</v>
      </c>
      <c r="AQ20" s="11">
        <v>27.886119511940763</v>
      </c>
      <c r="AR20" s="8">
        <f>абс!AN20*100000/'на 100 тыс'!$C20*1.336</f>
        <v>13.963210702341136</v>
      </c>
    </row>
    <row r="21" spans="1:44" ht="12.75">
      <c r="A21" s="3" t="s">
        <v>15</v>
      </c>
      <c r="B21" s="40">
        <v>9393</v>
      </c>
      <c r="C21" s="40">
        <v>9187</v>
      </c>
      <c r="D21" s="8">
        <v>313.1480890024486</v>
      </c>
      <c r="E21" s="8">
        <f>абс!C21*100000/'на 100 тыс'!$C21*1.336</f>
        <v>203.5920322194405</v>
      </c>
      <c r="F21" s="14">
        <v>313.1480890024486</v>
      </c>
      <c r="G21" s="8">
        <f>абс!E21*100000/'на 100 тыс'!$C21*1.336</f>
        <v>203.5920322194405</v>
      </c>
      <c r="H21" s="9">
        <v>797.1042265516874</v>
      </c>
      <c r="I21" s="8">
        <f>абс!G21*100000/'на 100 тыс'!$C21*1.336</f>
        <v>770.741264830739</v>
      </c>
      <c r="J21" s="11">
        <v>327.3820930480145</v>
      </c>
      <c r="K21" s="8">
        <f>абс!I21*100000/'на 100 тыс'!$C21*1.336</f>
        <v>276.3034722978121</v>
      </c>
      <c r="L21" s="9">
        <v>28.468008091131694</v>
      </c>
      <c r="M21" s="8">
        <f>абс!K21*100000/'на 100 тыс'!$C21*1.336</f>
        <v>14.542288015674323</v>
      </c>
      <c r="N21" s="11">
        <v>241.9780687746194</v>
      </c>
      <c r="O21" s="8">
        <f>абс!M21*100000/'на 100 тыс'!$C21*1.336</f>
        <v>218.13432023511484</v>
      </c>
      <c r="P21" s="9">
        <v>56.93601618226339</v>
      </c>
      <c r="Q21" s="8">
        <f>абс!O21*100000/'на 100 тыс'!$C21*1.336</f>
        <v>72.71144007837161</v>
      </c>
      <c r="R21" s="11" t="e">
        <f>абс!#REF!*100000/'на 100 тыс'!$B21</f>
        <v>#REF!</v>
      </c>
      <c r="S21" s="44" t="e">
        <f>абс!#REF!*100000/'на 100 тыс'!$C21*1</f>
        <v>#REF!</v>
      </c>
      <c r="T21" s="7">
        <v>14.234004045565847</v>
      </c>
      <c r="U21" s="24">
        <f>абс!Q21*100000/'на 100 тыс'!$C21*1.336</f>
        <v>14.542288015674323</v>
      </c>
      <c r="V21" s="14">
        <v>227.74406472905355</v>
      </c>
      <c r="W21" s="8">
        <f>абс!S21*100000/'на 100 тыс'!$C21*1.336</f>
        <v>29.084576031348647</v>
      </c>
      <c r="X21" s="14">
        <v>0</v>
      </c>
      <c r="Y21" s="8">
        <f>абс!U21*100000/'на 100 тыс'!$C21*1.336</f>
        <v>0</v>
      </c>
      <c r="Z21" s="13" t="s">
        <v>15</v>
      </c>
      <c r="AA21" s="9">
        <v>185.04205259235601</v>
      </c>
      <c r="AB21" s="8">
        <f>абс!X21*100000/'на 100 тыс'!$C21*1.336</f>
        <v>421.72635245455535</v>
      </c>
      <c r="AC21" s="11">
        <v>0</v>
      </c>
      <c r="AD21" s="8">
        <f>абс!Z21*100000/'на 100 тыс'!$C21*1.336</f>
        <v>0</v>
      </c>
      <c r="AE21" s="9">
        <v>56.93601618226339</v>
      </c>
      <c r="AF21" s="8">
        <f>абс!AB21*100000/'на 100 тыс'!$C21*1.336</f>
        <v>159.96516817241755</v>
      </c>
      <c r="AG21" s="9">
        <v>71.17002022782923</v>
      </c>
      <c r="AH21" s="44">
        <f>абс!AD21*100000/'на 100 тыс'!$C21*1.336</f>
        <v>116.33830412539459</v>
      </c>
      <c r="AI21" s="7">
        <v>85.40402427339508</v>
      </c>
      <c r="AJ21" s="24">
        <f>абс!AF21*100000/'на 100 тыс'!$C21*1.336</f>
        <v>116.33830412539459</v>
      </c>
      <c r="AK21" s="7">
        <v>0</v>
      </c>
      <c r="AL21" s="24">
        <f>абс!AH21*100000/'на 100 тыс'!$C21*1.336</f>
        <v>101.79601610972026</v>
      </c>
      <c r="AM21" s="11">
        <v>227.74406472905355</v>
      </c>
      <c r="AN21" s="8">
        <f>абс!AJ21*100000/'на 100 тыс'!$C21*1.336</f>
        <v>87.25372809404594</v>
      </c>
      <c r="AO21" s="11">
        <v>185.04205259235601</v>
      </c>
      <c r="AP21" s="8">
        <f>абс!AL21*100000/'на 100 тыс'!$C21*1.336</f>
        <v>72.71144007837161</v>
      </c>
      <c r="AQ21" s="11">
        <v>0</v>
      </c>
      <c r="AR21" s="8">
        <f>абс!AN21*100000/'на 100 тыс'!$C21*1.336</f>
        <v>29.084576031348647</v>
      </c>
    </row>
    <row r="22" spans="1:44" ht="12.75">
      <c r="A22" s="3" t="s">
        <v>16</v>
      </c>
      <c r="B22" s="40">
        <v>33288</v>
      </c>
      <c r="C22" s="40">
        <v>33407</v>
      </c>
      <c r="D22" s="8">
        <v>180.74080749819754</v>
      </c>
      <c r="E22" s="8">
        <f>абс!C22*100000/'на 100 тыс'!$C22*1.336</f>
        <v>151.9681503876433</v>
      </c>
      <c r="F22" s="14">
        <v>180.74080749819754</v>
      </c>
      <c r="G22" s="8">
        <f>абс!E22*100000/'на 100 тыс'!$C22*1.336</f>
        <v>151.9681503876433</v>
      </c>
      <c r="H22" s="9">
        <v>538.2059601057438</v>
      </c>
      <c r="I22" s="8">
        <f>абс!G22*100000/'на 100 тыс'!$C22*1.336</f>
        <v>595.875115993654</v>
      </c>
      <c r="J22" s="11">
        <v>220.90543138668588</v>
      </c>
      <c r="K22" s="8">
        <f>абс!I22*100000/'на 100 тыс'!$C22*1.336</f>
        <v>187.96060705840094</v>
      </c>
      <c r="L22" s="9">
        <v>0</v>
      </c>
      <c r="M22" s="8">
        <f>абс!K22*100000/'на 100 тыс'!$C22*1.336</f>
        <v>7.9983237046128055</v>
      </c>
      <c r="N22" s="11">
        <v>192.79019466474404</v>
      </c>
      <c r="O22" s="8">
        <f>абс!M22*100000/'на 100 тыс'!$C22*1.336</f>
        <v>211.95557817223934</v>
      </c>
      <c r="P22" s="9">
        <v>20.08231194424417</v>
      </c>
      <c r="Q22" s="8">
        <f>абс!O22*100000/'на 100 тыс'!$C22*1.336</f>
        <v>35.992456670757626</v>
      </c>
      <c r="R22" s="11" t="e">
        <f>абс!#REF!*100000/'на 100 тыс'!$B22</f>
        <v>#REF!</v>
      </c>
      <c r="S22" s="44" t="e">
        <f>абс!#REF!*100000/'на 100 тыс'!$C22*1</f>
        <v>#REF!</v>
      </c>
      <c r="T22" s="7">
        <v>4.016462388848835</v>
      </c>
      <c r="U22" s="24">
        <f>абс!Q22*100000/'на 100 тыс'!$C22*1.336</f>
        <v>11.997485556919209</v>
      </c>
      <c r="V22" s="14">
        <v>84.34571016582552</v>
      </c>
      <c r="W22" s="8">
        <f>абс!S22*100000/'на 100 тыс'!$C22*1.336</f>
        <v>55.98826593228964</v>
      </c>
      <c r="X22" s="14">
        <v>20.08231194424417</v>
      </c>
      <c r="Y22" s="8">
        <f>абс!U22*100000/'на 100 тыс'!$C22*1.336</f>
        <v>19.995809261532013</v>
      </c>
      <c r="Z22" s="13" t="s">
        <v>16</v>
      </c>
      <c r="AA22" s="9">
        <v>216.88896899783705</v>
      </c>
      <c r="AB22" s="8">
        <f>абс!X22*100000/'на 100 тыс'!$C22*1.336</f>
        <v>199.95809261532017</v>
      </c>
      <c r="AC22" s="11">
        <v>20.08231194424417</v>
      </c>
      <c r="AD22" s="8">
        <f>абс!Z22*100000/'на 100 тыс'!$C22*1.336</f>
        <v>15.996647409225611</v>
      </c>
      <c r="AE22" s="9">
        <v>88.36217255467436</v>
      </c>
      <c r="AF22" s="8">
        <f>абс!AB22*100000/'на 100 тыс'!$C22*1.336</f>
        <v>75.98407519382165</v>
      </c>
      <c r="AG22" s="9">
        <v>64.26339822158135</v>
      </c>
      <c r="AH22" s="44">
        <f>абс!AD22*100000/'на 100 тыс'!$C22*1.336</f>
        <v>39.99161852306403</v>
      </c>
      <c r="AI22" s="7">
        <v>24.098774333093004</v>
      </c>
      <c r="AJ22" s="24">
        <f>абс!AF22*100000/'на 100 тыс'!$C22*1.336</f>
        <v>7.9983237046128055</v>
      </c>
      <c r="AK22" s="7">
        <v>0</v>
      </c>
      <c r="AL22" s="24">
        <f>абс!AH22*100000/'на 100 тыс'!$C22*1.336</f>
        <v>7.9983237046128055</v>
      </c>
      <c r="AM22" s="11">
        <v>152.6255707762557</v>
      </c>
      <c r="AN22" s="8">
        <f>абс!AJ22*100000/'на 100 тыс'!$C22*1.336</f>
        <v>107.97737001227289</v>
      </c>
      <c r="AO22" s="14">
        <v>136.55972122086035</v>
      </c>
      <c r="AP22" s="8">
        <f>абс!AL22*100000/'на 100 тыс'!$C22*1.336</f>
        <v>83.98239889843447</v>
      </c>
      <c r="AQ22" s="14">
        <v>52.214011055034845</v>
      </c>
      <c r="AR22" s="8">
        <f>абс!AN22*100000/'на 100 тыс'!$C22*1.336</f>
        <v>19.995809261532013</v>
      </c>
    </row>
    <row r="23" spans="1:44" ht="12.75">
      <c r="A23" s="3" t="s">
        <v>17</v>
      </c>
      <c r="B23" s="40">
        <v>27289</v>
      </c>
      <c r="C23" s="40">
        <v>27002</v>
      </c>
      <c r="D23" s="8">
        <v>142.0828905419766</v>
      </c>
      <c r="E23" s="8">
        <f>абс!C23*100000/'на 100 тыс'!$C23*1.336</f>
        <v>163.27679431153248</v>
      </c>
      <c r="F23" s="14">
        <v>142.0828905419766</v>
      </c>
      <c r="G23" s="8">
        <f>абс!E23*100000/'на 100 тыс'!$C23*1.336</f>
        <v>163.27679431153248</v>
      </c>
      <c r="H23" s="9">
        <v>411.5504415698633</v>
      </c>
      <c r="I23" s="8">
        <f>абс!G23*100000/'на 100 тыс'!$C23*1.336</f>
        <v>400.7703133101252</v>
      </c>
      <c r="J23" s="11">
        <v>215.57404082230934</v>
      </c>
      <c r="K23" s="8">
        <f>абс!I23*100000/'на 100 тыс'!$C23*1.336</f>
        <v>252.33686393600473</v>
      </c>
      <c r="L23" s="9">
        <v>4.899410018688849</v>
      </c>
      <c r="M23" s="8">
        <f>абс!K23*100000/'на 100 тыс'!$C23*1.336</f>
        <v>4.947781645804015</v>
      </c>
      <c r="N23" s="11">
        <v>156.78112059804317</v>
      </c>
      <c r="O23" s="8">
        <f>абс!M23*100000/'на 100 тыс'!$C23*1.336</f>
        <v>74.21672468706022</v>
      </c>
      <c r="P23" s="9">
        <v>29.396460112133095</v>
      </c>
      <c r="Q23" s="8">
        <f>абс!O23*100000/'на 100 тыс'!$C23*1.336</f>
        <v>54.425598103844166</v>
      </c>
      <c r="R23" s="11" t="e">
        <f>абс!#REF!*100000/'на 100 тыс'!$B23</f>
        <v>#REF!</v>
      </c>
      <c r="S23" s="44" t="e">
        <f>абс!#REF!*100000/'на 100 тыс'!$C23*1</f>
        <v>#REF!</v>
      </c>
      <c r="T23" s="7">
        <v>9.798820037377698</v>
      </c>
      <c r="U23" s="24">
        <f>абс!Q23*100000/'на 100 тыс'!$C23*1.336</f>
        <v>9.89556329160803</v>
      </c>
      <c r="V23" s="14">
        <v>58.79292022426619</v>
      </c>
      <c r="W23" s="8">
        <f>абс!S23*100000/'на 100 тыс'!$C23*1.336</f>
        <v>74.21672468706022</v>
      </c>
      <c r="X23" s="14">
        <v>4.899410018688849</v>
      </c>
      <c r="Y23" s="8">
        <f>абс!U23*100000/'на 100 тыс'!$C23*1.336</f>
        <v>19.79112658321606</v>
      </c>
      <c r="Z23" s="13" t="s">
        <v>17</v>
      </c>
      <c r="AA23" s="9">
        <v>181.27817069148742</v>
      </c>
      <c r="AB23" s="8">
        <f>абс!X23*100000/'на 100 тыс'!$C23*1.336</f>
        <v>202.85904747796462</v>
      </c>
      <c r="AC23" s="11">
        <v>4.899410018688849</v>
      </c>
      <c r="AD23" s="8">
        <f>абс!Z23*100000/'на 100 тыс'!$C23*1.336</f>
        <v>14.843344937412045</v>
      </c>
      <c r="AE23" s="9">
        <v>53.893510205577336</v>
      </c>
      <c r="AF23" s="8">
        <f>абс!AB23*100000/'на 100 тыс'!$C23*1.336</f>
        <v>64.3211613954522</v>
      </c>
      <c r="AG23" s="9">
        <v>137.18348052328778</v>
      </c>
      <c r="AH23" s="44">
        <f>абс!AD23*100000/'на 100 тыс'!$C23*1.336</f>
        <v>108.85119620768833</v>
      </c>
      <c r="AI23" s="7">
        <v>93.08879035508812</v>
      </c>
      <c r="AJ23" s="24">
        <f>абс!AF23*100000/'на 100 тыс'!$C23*1.336</f>
        <v>410.6658766017332</v>
      </c>
      <c r="AK23" s="7">
        <v>0</v>
      </c>
      <c r="AL23" s="24">
        <f>абс!AH23*100000/'на 100 тыс'!$C23*1.336</f>
        <v>4.947781645804015</v>
      </c>
      <c r="AM23" s="11">
        <v>166.57994063542085</v>
      </c>
      <c r="AN23" s="8">
        <f>абс!AJ23*100000/'на 100 тыс'!$C23*1.336</f>
        <v>84.11228797866825</v>
      </c>
      <c r="AO23" s="11">
        <v>161.680530616732</v>
      </c>
      <c r="AP23" s="8">
        <f>абс!AL23*100000/'на 100 тыс'!$C23*1.336</f>
        <v>64.3211613954522</v>
      </c>
      <c r="AQ23" s="11">
        <v>24.49705009344424</v>
      </c>
      <c r="AR23" s="8">
        <f>абс!AN23*100000/'на 100 тыс'!$C23*1.336</f>
        <v>24.738908229020073</v>
      </c>
    </row>
    <row r="24" spans="1:44" ht="12.75">
      <c r="A24" s="3" t="s">
        <v>18</v>
      </c>
      <c r="B24" s="40">
        <v>24181</v>
      </c>
      <c r="C24" s="40">
        <v>24337</v>
      </c>
      <c r="D24" s="8">
        <v>127.17009222116539</v>
      </c>
      <c r="E24" s="8">
        <f>абс!C24*100000/'на 100 тыс'!$C24*1.336</f>
        <v>164.6875128405309</v>
      </c>
      <c r="F24" s="14">
        <v>127.17009222116539</v>
      </c>
      <c r="G24" s="8">
        <f>абс!E24*100000/'на 100 тыс'!$C24*1.336</f>
        <v>164.6875128405309</v>
      </c>
      <c r="H24" s="9">
        <v>597.1465199950375</v>
      </c>
      <c r="I24" s="8">
        <f>абс!G24*100000/'на 100 тыс'!$C24*1.336</f>
        <v>494.0625385215927</v>
      </c>
      <c r="J24" s="11">
        <v>187.9905711095488</v>
      </c>
      <c r="K24" s="8">
        <f>абс!I24*100000/'на 100 тыс'!$C24*1.336</f>
        <v>192.13543164728603</v>
      </c>
      <c r="L24" s="9">
        <v>33.174806666390964</v>
      </c>
      <c r="M24" s="8">
        <f>абс!K24*100000/'на 100 тыс'!$C24*1.336</f>
        <v>21.958335045404116</v>
      </c>
      <c r="N24" s="11">
        <v>304.10239444191717</v>
      </c>
      <c r="O24" s="8">
        <f>абс!M24*100000/'на 100 тыс'!$C24*1.336</f>
        <v>186.645847885935</v>
      </c>
      <c r="P24" s="9">
        <v>93.9952855547744</v>
      </c>
      <c r="Q24" s="8">
        <f>абс!O24*100000/'на 100 тыс'!$C24*1.336</f>
        <v>93.3229239429675</v>
      </c>
      <c r="R24" s="11" t="e">
        <f>абс!#REF!*100000/'на 100 тыс'!$B24</f>
        <v>#REF!</v>
      </c>
      <c r="S24" s="44" t="e">
        <f>абс!#REF!*100000/'на 100 тыс'!$C24*1</f>
        <v>#REF!</v>
      </c>
      <c r="T24" s="7">
        <v>5.529134444398495</v>
      </c>
      <c r="U24" s="24">
        <f>абс!Q24*100000/'на 100 тыс'!$C24*1.336</f>
        <v>0</v>
      </c>
      <c r="V24" s="14">
        <v>71.87874777718042</v>
      </c>
      <c r="W24" s="8">
        <f>абс!S24*100000/'на 100 тыс'!$C24*1.336</f>
        <v>21.958335045404116</v>
      </c>
      <c r="X24" s="14">
        <v>27.645672221992474</v>
      </c>
      <c r="Y24" s="8">
        <f>абс!U24*100000/'на 100 тыс'!$C24*1.336</f>
        <v>0</v>
      </c>
      <c r="Z24" s="13" t="s">
        <v>18</v>
      </c>
      <c r="AA24" s="9">
        <v>154.81576444315786</v>
      </c>
      <c r="AB24" s="8">
        <f>абс!X24*100000/'на 100 тыс'!$C24*1.336</f>
        <v>219.58335045404118</v>
      </c>
      <c r="AC24" s="11">
        <v>5.529134444398495</v>
      </c>
      <c r="AD24" s="8">
        <f>абс!Z24*100000/'на 100 тыс'!$C24*1.336</f>
        <v>10.979167522702058</v>
      </c>
      <c r="AE24" s="9">
        <v>44.23307555518796</v>
      </c>
      <c r="AF24" s="8">
        <f>абс!AB24*100000/'на 100 тыс'!$C24*1.336</f>
        <v>49.40625385215927</v>
      </c>
      <c r="AG24" s="9">
        <v>99.52441999917289</v>
      </c>
      <c r="AH24" s="44">
        <f>абс!AD24*100000/'на 100 тыс'!$C24*1.336</f>
        <v>120.77084274972266</v>
      </c>
      <c r="AI24" s="7">
        <v>27.645672221992474</v>
      </c>
      <c r="AJ24" s="24">
        <f>абс!AF24*100000/'на 100 тыс'!$C24*1.336</f>
        <v>38.42708632945721</v>
      </c>
      <c r="AK24" s="7">
        <v>0</v>
      </c>
      <c r="AL24" s="24">
        <f>абс!AH24*100000/'на 100 тыс'!$C24*1.336</f>
        <v>27.447918806755148</v>
      </c>
      <c r="AM24" s="11">
        <v>116.11182333236839</v>
      </c>
      <c r="AN24" s="8">
        <f>абс!AJ24*100000/'на 100 тыс'!$C24*1.336</f>
        <v>120.77084274972266</v>
      </c>
      <c r="AO24" s="11">
        <v>99.52441999917289</v>
      </c>
      <c r="AP24" s="8">
        <f>абс!AL24*100000/'на 100 тыс'!$C24*1.336</f>
        <v>98.81250770431853</v>
      </c>
      <c r="AQ24" s="11">
        <v>16.587403333195482</v>
      </c>
      <c r="AR24" s="8">
        <f>абс!AN24*100000/'на 100 тыс'!$C24*1.336</f>
        <v>49.40625385215927</v>
      </c>
    </row>
    <row r="25" spans="1:44" ht="12.75">
      <c r="A25" s="3" t="s">
        <v>19</v>
      </c>
      <c r="B25" s="40">
        <v>10841</v>
      </c>
      <c r="C25" s="40">
        <v>10684</v>
      </c>
      <c r="D25" s="8">
        <v>246.6562125265197</v>
      </c>
      <c r="E25" s="8">
        <f>абс!C25*100000/'на 100 тыс'!$C25*1.336</f>
        <v>175.06551853238489</v>
      </c>
      <c r="F25" s="14">
        <v>246.6562125265197</v>
      </c>
      <c r="G25" s="8">
        <f>абс!E25*100000/'на 100 тыс'!$C25*1.336</f>
        <v>175.06551853238489</v>
      </c>
      <c r="H25" s="9">
        <v>727.6358269532332</v>
      </c>
      <c r="I25" s="8">
        <f>абс!G25*100000/'на 100 тыс'!$C25*1.336</f>
        <v>500.1871958068139</v>
      </c>
      <c r="J25" s="11">
        <v>357.6515081634535</v>
      </c>
      <c r="K25" s="8">
        <f>абс!I25*100000/'на 100 тыс'!$C25*1.336</f>
        <v>250.09359790340696</v>
      </c>
      <c r="L25" s="9">
        <v>24.66562125265197</v>
      </c>
      <c r="M25" s="8">
        <f>абс!K25*100000/'на 100 тыс'!$C25*1.336</f>
        <v>0</v>
      </c>
      <c r="N25" s="11">
        <v>147.99372751591181</v>
      </c>
      <c r="O25" s="8">
        <f>абс!M25*100000/'на 100 тыс'!$C25*1.336</f>
        <v>162.56083863721454</v>
      </c>
      <c r="P25" s="9">
        <v>123.32810626325985</v>
      </c>
      <c r="Q25" s="8">
        <f>абс!O25*100000/'на 100 тыс'!$C25*1.336</f>
        <v>137.55147884687383</v>
      </c>
      <c r="R25" s="11" t="e">
        <f>абс!#REF!*100000/'на 100 тыс'!$B25</f>
        <v>#REF!</v>
      </c>
      <c r="S25" s="44" t="e">
        <f>абс!#REF!*100000/'на 100 тыс'!$C25*1</f>
        <v>#REF!</v>
      </c>
      <c r="T25" s="7">
        <v>0</v>
      </c>
      <c r="U25" s="24">
        <f>абс!Q25*100000/'на 100 тыс'!$C25*1.336</f>
        <v>12.50467989517035</v>
      </c>
      <c r="V25" s="14">
        <v>123.32810626325985</v>
      </c>
      <c r="W25" s="8">
        <f>абс!S25*100000/'на 100 тыс'!$C25*1.336</f>
        <v>100.0374391613628</v>
      </c>
      <c r="X25" s="14">
        <v>36.998431878977954</v>
      </c>
      <c r="Y25" s="8">
        <f>абс!U25*100000/'на 100 тыс'!$C25*1.336</f>
        <v>62.52339947585174</v>
      </c>
      <c r="Z25" s="13" t="s">
        <v>19</v>
      </c>
      <c r="AA25" s="9">
        <v>246.6562125265197</v>
      </c>
      <c r="AB25" s="8">
        <f>абс!X25*100000/'на 100 тыс'!$C25*1.336</f>
        <v>362.63571695994017</v>
      </c>
      <c r="AC25" s="11">
        <v>24.66562125265197</v>
      </c>
      <c r="AD25" s="8">
        <f>абс!Z25*100000/'на 100 тыс'!$C25*1.336</f>
        <v>25.0093597903407</v>
      </c>
      <c r="AE25" s="9">
        <v>73.99686375795591</v>
      </c>
      <c r="AF25" s="8">
        <f>абс!AB25*100000/'на 100 тыс'!$C25*1.336</f>
        <v>112.54211905653314</v>
      </c>
      <c r="AG25" s="9">
        <v>172.65934876856377</v>
      </c>
      <c r="AH25" s="44">
        <f>абс!AD25*100000/'на 100 тыс'!$C25*1.336</f>
        <v>62.52339947585174</v>
      </c>
      <c r="AI25" s="7">
        <v>12.332810626325985</v>
      </c>
      <c r="AJ25" s="24">
        <f>абс!AF25*100000/'на 100 тыс'!$C25*1.336</f>
        <v>37.51403968551105</v>
      </c>
      <c r="AK25" s="7">
        <v>0</v>
      </c>
      <c r="AL25" s="24">
        <f>абс!AH25*100000/'на 100 тыс'!$C25*1.336</f>
        <v>87.53275926619244</v>
      </c>
      <c r="AM25" s="11">
        <v>110.99529563693386</v>
      </c>
      <c r="AN25" s="8">
        <f>абс!AJ25*100000/'на 100 тыс'!$C25*1.336</f>
        <v>112.54211905653314</v>
      </c>
      <c r="AO25" s="11">
        <v>110.99529563693386</v>
      </c>
      <c r="AP25" s="8">
        <f>абс!AL25*100000/'на 100 тыс'!$C25*1.336</f>
        <v>75.0280793710221</v>
      </c>
      <c r="AQ25" s="11">
        <v>0</v>
      </c>
      <c r="AR25" s="8">
        <f>абс!AN25*100000/'на 100 тыс'!$C25*1.336</f>
        <v>12.50467989517035</v>
      </c>
    </row>
    <row r="26" spans="1:44" ht="12.75">
      <c r="A26" s="3" t="s">
        <v>20</v>
      </c>
      <c r="B26" s="40">
        <v>12814</v>
      </c>
      <c r="C26" s="40">
        <v>12623</v>
      </c>
      <c r="D26" s="8">
        <v>177.37630716403933</v>
      </c>
      <c r="E26" s="8">
        <f>абс!C26*100000/'на 100 тыс'!$C26*1.336</f>
        <v>254.01251683435</v>
      </c>
      <c r="F26" s="14">
        <v>166.94240674262525</v>
      </c>
      <c r="G26" s="8">
        <f>абс!E26*100000/'на 100 тыс'!$C26*1.336</f>
        <v>254.01251683435</v>
      </c>
      <c r="H26" s="9">
        <v>824.2781332917122</v>
      </c>
      <c r="I26" s="8">
        <f>абс!G26*100000/'на 100 тыс'!$C26*1.336</f>
        <v>910.2115186564209</v>
      </c>
      <c r="J26" s="11">
        <v>448.6577181208053</v>
      </c>
      <c r="K26" s="8">
        <f>абс!I26*100000/'на 100 тыс'!$C26*1.336</f>
        <v>433.9380495920146</v>
      </c>
      <c r="L26" s="9">
        <v>62.60340252848447</v>
      </c>
      <c r="M26" s="8">
        <f>абс!K26*100000/'на 100 тыс'!$C26*1.336</f>
        <v>10.583854868097916</v>
      </c>
      <c r="N26" s="11">
        <v>93.9051037927267</v>
      </c>
      <c r="O26" s="8">
        <f>абс!M26*100000/'на 100 тыс'!$C26*1.336</f>
        <v>148.17396815337085</v>
      </c>
      <c r="P26" s="9">
        <v>73.03730294989855</v>
      </c>
      <c r="Q26" s="8">
        <f>абс!O26*100000/'на 100 тыс'!$C26*1.336</f>
        <v>95.25469381288126</v>
      </c>
      <c r="R26" s="11" t="e">
        <f>абс!#REF!*100000/'на 100 тыс'!$B26</f>
        <v>#REF!</v>
      </c>
      <c r="S26" s="44" t="e">
        <f>абс!#REF!*100000/'на 100 тыс'!$C26*1</f>
        <v>#REF!</v>
      </c>
      <c r="T26" s="7">
        <v>10.433900421414078</v>
      </c>
      <c r="U26" s="24">
        <f>абс!Q26*100000/'на 100 тыс'!$C26*1.336</f>
        <v>10.583854868097916</v>
      </c>
      <c r="V26" s="14">
        <v>156.50850632121117</v>
      </c>
      <c r="W26" s="8">
        <f>абс!S26*100000/'на 100 тыс'!$C26*1.336</f>
        <v>105.83854868097916</v>
      </c>
      <c r="X26" s="14">
        <v>73.03730294989855</v>
      </c>
      <c r="Y26" s="8">
        <f>абс!U26*100000/'на 100 тыс'!$C26*1.336</f>
        <v>74.08698407668543</v>
      </c>
      <c r="Z26" s="13" t="s">
        <v>20</v>
      </c>
      <c r="AA26" s="9">
        <v>229.54580927110973</v>
      </c>
      <c r="AB26" s="8">
        <f>абс!X26*100000/'на 100 тыс'!$C26*1.336</f>
        <v>201.09324249386043</v>
      </c>
      <c r="AC26" s="11">
        <v>31.301701264242237</v>
      </c>
      <c r="AD26" s="8">
        <f>абс!Z26*100000/'на 100 тыс'!$C26*1.336</f>
        <v>0</v>
      </c>
      <c r="AE26" s="9">
        <v>73.03730294989855</v>
      </c>
      <c r="AF26" s="8">
        <f>абс!AB26*100000/'на 100 тыс'!$C26*1.336</f>
        <v>42.33541947239166</v>
      </c>
      <c r="AG26" s="9">
        <v>156.50850632121117</v>
      </c>
      <c r="AH26" s="44">
        <f>абс!AD26*100000/'на 100 тыс'!$C26*1.336</f>
        <v>169.34167788956665</v>
      </c>
      <c r="AI26" s="7">
        <v>52.16950210707039</v>
      </c>
      <c r="AJ26" s="24">
        <f>абс!AF26*100000/'на 100 тыс'!$C26*1.336</f>
        <v>31.75156460429375</v>
      </c>
      <c r="AK26" s="7">
        <v>0</v>
      </c>
      <c r="AL26" s="24">
        <f>абс!AH26*100000/'на 100 тыс'!$C26*1.336</f>
        <v>10.583854868097916</v>
      </c>
      <c r="AM26" s="11">
        <v>104.33900421414079</v>
      </c>
      <c r="AN26" s="8">
        <f>абс!AJ26*100000/'на 100 тыс'!$C26*1.336</f>
        <v>158.75782302146877</v>
      </c>
      <c r="AO26" s="11">
        <v>93.9051037927267</v>
      </c>
      <c r="AP26" s="8">
        <f>абс!AL26*100000/'на 100 тыс'!$C26*1.336</f>
        <v>137.5901132852729</v>
      </c>
      <c r="AQ26" s="11">
        <v>83.47120337131263</v>
      </c>
      <c r="AR26" s="8">
        <f>абс!AN26*100000/'на 100 тыс'!$C26*1.336</f>
        <v>63.5031292085875</v>
      </c>
    </row>
    <row r="27" spans="1:44" ht="12.75">
      <c r="A27" s="3" t="s">
        <v>21</v>
      </c>
      <c r="B27" s="40">
        <v>38285</v>
      </c>
      <c r="C27" s="40">
        <v>38036</v>
      </c>
      <c r="D27" s="8">
        <v>202.54930129293456</v>
      </c>
      <c r="E27" s="8">
        <f>абс!C27*100000/'на 100 тыс'!$C27*1.336</f>
        <v>210.747712693238</v>
      </c>
      <c r="F27" s="14">
        <v>202.54930129293456</v>
      </c>
      <c r="G27" s="8">
        <f>абс!E27*100000/'на 100 тыс'!$C27*1.336</f>
        <v>207.23525081501737</v>
      </c>
      <c r="H27" s="9">
        <v>649.5546558704453</v>
      </c>
      <c r="I27" s="8">
        <f>абс!G27*100000/'на 100 тыс'!$C27*1.336</f>
        <v>453.1075822904617</v>
      </c>
      <c r="J27" s="11">
        <v>349.2229332636803</v>
      </c>
      <c r="K27" s="8">
        <f>абс!I27*100000/'на 100 тыс'!$C27*1.336</f>
        <v>288.0218740140919</v>
      </c>
      <c r="L27" s="9">
        <v>13.96891733054721</v>
      </c>
      <c r="M27" s="8">
        <f>абс!K27*100000/'на 100 тыс'!$C27*1.336</f>
        <v>31.6121569039857</v>
      </c>
      <c r="N27" s="11">
        <v>132.70471464019852</v>
      </c>
      <c r="O27" s="8">
        <f>абс!M27*100000/'на 100 тыс'!$C27*1.336</f>
        <v>80.78662319907457</v>
      </c>
      <c r="P27" s="9">
        <v>69.84458665273606</v>
      </c>
      <c r="Q27" s="8">
        <f>абс!O27*100000/'на 100 тыс'!$C27*1.336</f>
        <v>45.66200441686823</v>
      </c>
      <c r="R27" s="11" t="e">
        <f>абс!#REF!*100000/'на 100 тыс'!$B27</f>
        <v>#REF!</v>
      </c>
      <c r="S27" s="44" t="e">
        <f>абс!#REF!*100000/'на 100 тыс'!$C27*1</f>
        <v>#REF!</v>
      </c>
      <c r="T27" s="7">
        <v>17.461146663184014</v>
      </c>
      <c r="U27" s="24">
        <f>абс!Q27*100000/'на 100 тыс'!$C27*1.336</f>
        <v>14.049847512882533</v>
      </c>
      <c r="V27" s="14">
        <v>160.64254930129295</v>
      </c>
      <c r="W27" s="8">
        <f>абс!S27*100000/'на 100 тыс'!$C27*1.336</f>
        <v>63.2243138079714</v>
      </c>
      <c r="X27" s="14">
        <v>24.445605328457617</v>
      </c>
      <c r="Y27" s="8">
        <f>абс!U27*100000/'на 100 тыс'!$C27*1.336</f>
        <v>17.562309391103167</v>
      </c>
      <c r="Z27" s="13" t="s">
        <v>21</v>
      </c>
      <c r="AA27" s="9">
        <v>139.6891733054721</v>
      </c>
      <c r="AB27" s="8">
        <f>абс!X27*100000/'на 100 тыс'!$C27*1.336</f>
        <v>193.18540330213483</v>
      </c>
      <c r="AC27" s="11">
        <v>10.476687997910409</v>
      </c>
      <c r="AD27" s="8">
        <f>абс!Z27*100000/'на 100 тыс'!$C27*1.336</f>
        <v>14.049847512882533</v>
      </c>
      <c r="AE27" s="9">
        <v>41.906751991641634</v>
      </c>
      <c r="AF27" s="8">
        <f>абс!AB27*100000/'на 100 тыс'!$C27*1.336</f>
        <v>56.19939005153013</v>
      </c>
      <c r="AG27" s="9">
        <v>69.84458665273606</v>
      </c>
      <c r="AH27" s="44">
        <f>абс!AD27*100000/'на 100 тыс'!$C27*1.336</f>
        <v>73.7616994426333</v>
      </c>
      <c r="AI27" s="7">
        <v>6.984458665273605</v>
      </c>
      <c r="AJ27" s="24">
        <f>абс!AF27*100000/'на 100 тыс'!$C27*1.336</f>
        <v>161.57324639814914</v>
      </c>
      <c r="AK27" s="7">
        <v>0</v>
      </c>
      <c r="AL27" s="24">
        <f>абс!AH27*100000/'на 100 тыс'!$C27*1.336</f>
        <v>24.587233147544435</v>
      </c>
      <c r="AM27" s="11">
        <v>143.18140263810892</v>
      </c>
      <c r="AN27" s="8">
        <f>абс!AJ27*100000/'на 100 тыс'!$C27*1.336</f>
        <v>101.86139446839837</v>
      </c>
      <c r="AO27" s="14">
        <v>125.72025597492491</v>
      </c>
      <c r="AP27" s="8">
        <f>абс!AL27*100000/'на 100 тыс'!$C27*1.336</f>
        <v>91.32400883373646</v>
      </c>
      <c r="AQ27" s="14">
        <v>6.984458665273605</v>
      </c>
      <c r="AR27" s="8">
        <f>абс!AN27*100000/'на 100 тыс'!$C27*1.336</f>
        <v>14.049847512882533</v>
      </c>
    </row>
    <row r="28" spans="1:44" ht="12.75">
      <c r="A28" s="3" t="s">
        <v>22</v>
      </c>
      <c r="B28" s="40">
        <v>18847</v>
      </c>
      <c r="C28" s="40">
        <v>18756</v>
      </c>
      <c r="D28" s="8">
        <v>177.34918024088714</v>
      </c>
      <c r="E28" s="8">
        <f>абс!C28*100000/'на 100 тыс'!$C28*1.336</f>
        <v>163.83024098955002</v>
      </c>
      <c r="F28" s="14">
        <v>177.34918024088714</v>
      </c>
      <c r="G28" s="8">
        <f>абс!E28*100000/'на 100 тыс'!$C28*1.336</f>
        <v>163.83024098955002</v>
      </c>
      <c r="H28" s="9">
        <v>446.91993420703557</v>
      </c>
      <c r="I28" s="8">
        <f>абс!G28*100000/'на 100 тыс'!$C28*1.336</f>
        <v>320.53742802303265</v>
      </c>
      <c r="J28" s="11">
        <v>127.69140977343874</v>
      </c>
      <c r="K28" s="8">
        <f>абс!I28*100000/'на 100 тыс'!$C28*1.336</f>
        <v>135.33802516528044</v>
      </c>
      <c r="L28" s="9">
        <v>14.187934419270972</v>
      </c>
      <c r="M28" s="8">
        <f>абс!K28*100000/'на 100 тыс'!$C28*1.336</f>
        <v>35.61526978033696</v>
      </c>
      <c r="N28" s="11">
        <v>205.72504907942908</v>
      </c>
      <c r="O28" s="8">
        <f>абс!M28*100000/'на 100 тыс'!$C28*1.336</f>
        <v>99.7227553849435</v>
      </c>
      <c r="P28" s="9">
        <v>49.6577704674484</v>
      </c>
      <c r="Q28" s="8">
        <f>абс!O28*100000/'на 100 тыс'!$C28*1.336</f>
        <v>99.7227553849435</v>
      </c>
      <c r="R28" s="11" t="e">
        <f>абс!#REF!*100000/'на 100 тыс'!$B28</f>
        <v>#REF!</v>
      </c>
      <c r="S28" s="44" t="e">
        <f>абс!#REF!*100000/'на 100 тыс'!$C28*1</f>
        <v>#REF!</v>
      </c>
      <c r="T28" s="7">
        <v>21.281901628906457</v>
      </c>
      <c r="U28" s="24">
        <f>абс!Q28*100000/'на 100 тыс'!$C28*1.336</f>
        <v>7.123053956067393</v>
      </c>
      <c r="V28" s="14">
        <v>92.22157372526132</v>
      </c>
      <c r="W28" s="8">
        <f>абс!S28*100000/'на 100 тыс'!$C28*1.336</f>
        <v>35.61526978033696</v>
      </c>
      <c r="X28" s="14">
        <v>21.281901628906457</v>
      </c>
      <c r="Y28" s="8">
        <f>абс!U28*100000/'на 100 тыс'!$C28*1.336</f>
        <v>28.49221582426957</v>
      </c>
      <c r="Z28" s="13" t="s">
        <v>22</v>
      </c>
      <c r="AA28" s="9">
        <v>283.7586883854194</v>
      </c>
      <c r="AB28" s="8">
        <f>абс!X28*100000/'на 100 тыс'!$C28*1.336</f>
        <v>263.5529963744935</v>
      </c>
      <c r="AC28" s="11">
        <v>7.093967209635486</v>
      </c>
      <c r="AD28" s="8">
        <f>абс!Z28*100000/'на 100 тыс'!$C28*1.336</f>
        <v>0</v>
      </c>
      <c r="AE28" s="9">
        <v>85.12760651562583</v>
      </c>
      <c r="AF28" s="8">
        <f>абс!AB28*100000/'на 100 тыс'!$C28*1.336</f>
        <v>71.23053956067392</v>
      </c>
      <c r="AG28" s="9">
        <v>49.6577704674484</v>
      </c>
      <c r="AH28" s="44">
        <f>абс!AD28*100000/'на 100 тыс'!$C28*1.336</f>
        <v>85.47664747280871</v>
      </c>
      <c r="AI28" s="7">
        <v>35.46983604817743</v>
      </c>
      <c r="AJ28" s="24">
        <f>абс!AF28*100000/'на 100 тыс'!$C28*1.336</f>
        <v>299.16826615483046</v>
      </c>
      <c r="AK28" s="7">
        <v>99.3155409348968</v>
      </c>
      <c r="AL28" s="24">
        <f>абс!AH28*100000/'на 100 тыс'!$C28*1.336</f>
        <v>249.30688846235873</v>
      </c>
      <c r="AM28" s="11">
        <v>78.03363930599035</v>
      </c>
      <c r="AN28" s="8">
        <f>абс!AJ28*100000/'на 100 тыс'!$C28*1.336</f>
        <v>14.246107912134786</v>
      </c>
      <c r="AO28" s="11">
        <v>56.75173767708389</v>
      </c>
      <c r="AP28" s="8">
        <f>абс!AL28*100000/'на 100 тыс'!$C28*1.336</f>
        <v>7.123053956067393</v>
      </c>
      <c r="AQ28" s="11">
        <v>49.6577704674484</v>
      </c>
      <c r="AR28" s="8">
        <f>абс!AN28*100000/'на 100 тыс'!$C28*1.336</f>
        <v>35.61526978033696</v>
      </c>
    </row>
    <row r="29" spans="1:44" ht="12.75">
      <c r="A29" s="3" t="s">
        <v>23</v>
      </c>
      <c r="B29" s="40">
        <v>9050</v>
      </c>
      <c r="C29" s="40">
        <v>8880</v>
      </c>
      <c r="D29" s="8">
        <v>103.41436464088397</v>
      </c>
      <c r="E29" s="8">
        <f>абс!C29*100000/'на 100 тыс'!$C29*1.336</f>
        <v>225.67567567567568</v>
      </c>
      <c r="F29" s="14">
        <v>103.41436464088397</v>
      </c>
      <c r="G29" s="8">
        <f>абс!E29*100000/'на 100 тыс'!$C29*1.336</f>
        <v>225.67567567567568</v>
      </c>
      <c r="H29" s="9">
        <v>590.939226519337</v>
      </c>
      <c r="I29" s="8">
        <f>абс!G29*100000/'на 100 тыс'!$C29*1.336</f>
        <v>616.8468468468469</v>
      </c>
      <c r="J29" s="11">
        <v>192.05524861878453</v>
      </c>
      <c r="K29" s="8">
        <f>абс!I29*100000/'на 100 тыс'!$C29*1.336</f>
        <v>285.8558558558559</v>
      </c>
      <c r="L29" s="9">
        <v>0</v>
      </c>
      <c r="M29" s="8">
        <f>абс!K29*100000/'на 100 тыс'!$C29*1.336</f>
        <v>60.18018018018018</v>
      </c>
      <c r="N29" s="11">
        <v>265.9226519337017</v>
      </c>
      <c r="O29" s="8">
        <f>абс!M29*100000/'на 100 тыс'!$C29*1.336</f>
        <v>135.40540540540542</v>
      </c>
      <c r="P29" s="9">
        <v>177.28176795580112</v>
      </c>
      <c r="Q29" s="8">
        <f>абс!O29*100000/'на 100 тыс'!$C29*1.336</f>
        <v>45.13513513513514</v>
      </c>
      <c r="R29" s="11" t="e">
        <f>абс!#REF!*100000/'на 100 тыс'!$B29</f>
        <v>#REF!</v>
      </c>
      <c r="S29" s="44" t="e">
        <f>абс!#REF!*100000/'на 100 тыс'!$C29*1</f>
        <v>#REF!</v>
      </c>
      <c r="T29" s="7">
        <v>0</v>
      </c>
      <c r="U29" s="24">
        <f>абс!Q29*100000/'на 100 тыс'!$C29*1.336</f>
        <v>0</v>
      </c>
      <c r="V29" s="14">
        <v>236.3756906077348</v>
      </c>
      <c r="W29" s="8">
        <f>абс!S29*100000/'на 100 тыс'!$C29*1.336</f>
        <v>135.40540540540542</v>
      </c>
      <c r="X29" s="14">
        <v>29.54696132596685</v>
      </c>
      <c r="Y29" s="8">
        <f>абс!U29*100000/'на 100 тыс'!$C29*1.336</f>
        <v>15.045045045045045</v>
      </c>
      <c r="Z29" s="13" t="s">
        <v>23</v>
      </c>
      <c r="AA29" s="9">
        <v>280.69613259668506</v>
      </c>
      <c r="AB29" s="8">
        <f>абс!X29*100000/'на 100 тыс'!$C29*1.336</f>
        <v>361.0810810810811</v>
      </c>
      <c r="AC29" s="11">
        <v>0</v>
      </c>
      <c r="AD29" s="8">
        <f>абс!Z29*100000/'на 100 тыс'!$C29*1.336</f>
        <v>15.045045045045045</v>
      </c>
      <c r="AE29" s="9">
        <v>73.86740331491713</v>
      </c>
      <c r="AF29" s="8">
        <f>абс!AB29*100000/'на 100 тыс'!$C29*1.336</f>
        <v>180.54054054054055</v>
      </c>
      <c r="AG29" s="9">
        <v>73.86740331491713</v>
      </c>
      <c r="AH29" s="44">
        <f>абс!AD29*100000/'на 100 тыс'!$C29*1.336</f>
        <v>150.45045045045046</v>
      </c>
      <c r="AI29" s="7">
        <v>0</v>
      </c>
      <c r="AJ29" s="24">
        <f>абс!AF29*100000/'на 100 тыс'!$C29*1.336</f>
        <v>45.13513513513514</v>
      </c>
      <c r="AK29" s="7">
        <v>0</v>
      </c>
      <c r="AL29" s="24">
        <f>абс!AH29*100000/'на 100 тыс'!$C29*1.336</f>
        <v>135.40540540540542</v>
      </c>
      <c r="AM29" s="11">
        <v>280.69613259668506</v>
      </c>
      <c r="AN29" s="8">
        <f>абс!AJ29*100000/'на 100 тыс'!$C29*1.336</f>
        <v>195.5855855855856</v>
      </c>
      <c r="AO29" s="11">
        <v>280.69613259668506</v>
      </c>
      <c r="AP29" s="8">
        <f>абс!AL29*100000/'на 100 тыс'!$C29*1.336</f>
        <v>180.54054054054055</v>
      </c>
      <c r="AQ29" s="11">
        <v>29.54696132596685</v>
      </c>
      <c r="AR29" s="8">
        <f>абс!AN29*100000/'на 100 тыс'!$C29*1.336</f>
        <v>60.18018018018018</v>
      </c>
    </row>
    <row r="30" spans="1:44" ht="12.75">
      <c r="A30" s="3" t="s">
        <v>24</v>
      </c>
      <c r="B30" s="40">
        <v>21514</v>
      </c>
      <c r="C30" s="40">
        <v>21501</v>
      </c>
      <c r="D30" s="8">
        <v>174.00762294319975</v>
      </c>
      <c r="E30" s="8">
        <f>абс!C30*100000/'на 100 тыс'!$C30*1.336</f>
        <v>192.62359890237664</v>
      </c>
      <c r="F30" s="14">
        <v>161.57850701868549</v>
      </c>
      <c r="G30" s="8">
        <f>абс!E30*100000/'на 100 тыс'!$C30*1.336</f>
        <v>186.40993442165484</v>
      </c>
      <c r="H30" s="9">
        <v>596.5975643766849</v>
      </c>
      <c r="I30" s="8">
        <f>абс!G30*100000/'на 100 тыс'!$C30*1.336</f>
        <v>565.4434677456863</v>
      </c>
      <c r="J30" s="11">
        <v>304.5133401505996</v>
      </c>
      <c r="K30" s="8">
        <f>абс!I30*100000/'на 100 тыс'!$C30*1.336</f>
        <v>267.1875726710386</v>
      </c>
      <c r="L30" s="9">
        <v>12.429115924514269</v>
      </c>
      <c r="M30" s="8">
        <f>абс!K30*100000/'на 100 тыс'!$C30*1.336</f>
        <v>0</v>
      </c>
      <c r="N30" s="11">
        <v>142.9348331319141</v>
      </c>
      <c r="O30" s="8">
        <f>абс!M30*100000/'на 100 тыс'!$C30*1.336</f>
        <v>173.98260546021118</v>
      </c>
      <c r="P30" s="9">
        <v>74.57469554708561</v>
      </c>
      <c r="Q30" s="8">
        <f>абс!O30*100000/'на 100 тыс'!$C30*1.336</f>
        <v>80.77763824938376</v>
      </c>
      <c r="R30" s="11" t="e">
        <f>абс!#REF!*100000/'на 100 тыс'!$B30</f>
        <v>#REF!</v>
      </c>
      <c r="S30" s="44" t="e">
        <f>абс!#REF!*100000/'на 100 тыс'!$C30*1</f>
        <v>#REF!</v>
      </c>
      <c r="T30" s="7">
        <v>68.36013758482848</v>
      </c>
      <c r="U30" s="24">
        <f>абс!Q30*100000/'на 100 тыс'!$C30*1.336</f>
        <v>31.068322403609134</v>
      </c>
      <c r="V30" s="14">
        <v>118.07660128288555</v>
      </c>
      <c r="W30" s="8">
        <f>абс!S30*100000/'на 100 тыс'!$C30*1.336</f>
        <v>68.3503092879401</v>
      </c>
      <c r="X30" s="14">
        <v>43.50190573579994</v>
      </c>
      <c r="Y30" s="8">
        <f>абс!U30*100000/'на 100 тыс'!$C30*1.336</f>
        <v>18.64099344216548</v>
      </c>
      <c r="Z30" s="13" t="s">
        <v>24</v>
      </c>
      <c r="AA30" s="9">
        <v>217.50952867899971</v>
      </c>
      <c r="AB30" s="8">
        <f>абс!X30*100000/'на 100 тыс'!$C30*1.336</f>
        <v>217.47825682526397</v>
      </c>
      <c r="AC30" s="11">
        <v>24.858231849028538</v>
      </c>
      <c r="AD30" s="8">
        <f>абс!Z30*100000/'на 100 тыс'!$C30*1.336</f>
        <v>31.068322403609134</v>
      </c>
      <c r="AE30" s="9">
        <v>43.50190573579994</v>
      </c>
      <c r="AF30" s="8">
        <f>абс!AB30*100000/'на 100 тыс'!$C30*1.336</f>
        <v>86.99130273010559</v>
      </c>
      <c r="AG30" s="9">
        <v>124.2911592451427</v>
      </c>
      <c r="AH30" s="44">
        <f>абс!AD30*100000/'на 100 тыс'!$C30*1.336</f>
        <v>86.99130273010559</v>
      </c>
      <c r="AI30" s="7">
        <v>24.858231849028538</v>
      </c>
      <c r="AJ30" s="24">
        <f>абс!AF30*100000/'на 100 тыс'!$C30*1.336</f>
        <v>111.8459606529929</v>
      </c>
      <c r="AK30" s="7">
        <v>6.2145579622571345</v>
      </c>
      <c r="AL30" s="24">
        <f>абс!AH30*100000/'на 100 тыс'!$C30*1.336</f>
        <v>24.85465792288731</v>
      </c>
      <c r="AM30" s="11">
        <v>74.57469554708561</v>
      </c>
      <c r="AN30" s="8">
        <f>абс!AJ30*100000/'на 100 тыс'!$C30*1.336</f>
        <v>68.3503092879401</v>
      </c>
      <c r="AO30" s="11">
        <v>68.36013758482848</v>
      </c>
      <c r="AP30" s="8">
        <f>абс!AL30*100000/'на 100 тыс'!$C30*1.336</f>
        <v>49.70931584577462</v>
      </c>
      <c r="AQ30" s="11">
        <v>37.287347773542805</v>
      </c>
      <c r="AR30" s="8">
        <f>абс!AN30*100000/'на 100 тыс'!$C30*1.336</f>
        <v>68.3503092879401</v>
      </c>
    </row>
    <row r="31" spans="1:44" ht="13.5" thickBot="1">
      <c r="A31" s="58" t="s">
        <v>25</v>
      </c>
      <c r="B31" s="59">
        <v>13958</v>
      </c>
      <c r="C31" s="59">
        <v>13794</v>
      </c>
      <c r="D31" s="8">
        <v>220.31093279839519</v>
      </c>
      <c r="E31" s="61">
        <f>абс!C31*100000/'на 100 тыс'!$C31*1.336</f>
        <v>184.0220385674931</v>
      </c>
      <c r="F31" s="62">
        <v>210.7321965897693</v>
      </c>
      <c r="G31" s="61">
        <f>абс!E31*100000/'на 100 тыс'!$C31*1.336</f>
        <v>184.0220385674931</v>
      </c>
      <c r="H31" s="64">
        <v>900.4012036108325</v>
      </c>
      <c r="I31" s="61">
        <f>абс!G31*100000/'на 100 тыс'!$C31*1.336</f>
        <v>842.6272292301</v>
      </c>
      <c r="J31" s="66">
        <v>488.51554663991976</v>
      </c>
      <c r="K31" s="61">
        <f>абс!I31*100000/'на 100 тыс'!$C31*1.336</f>
        <v>523.0100043497173</v>
      </c>
      <c r="L31" s="64">
        <v>0</v>
      </c>
      <c r="M31" s="61">
        <f>абс!K31*100000/'на 100 тыс'!$C31*1.336</f>
        <v>48.42685225460345</v>
      </c>
      <c r="N31" s="66">
        <v>287.3620862587763</v>
      </c>
      <c r="O31" s="61">
        <f>абс!M31*100000/'на 100 тыс'!$C31*1.336</f>
        <v>174.33666811657244</v>
      </c>
      <c r="P31" s="64">
        <v>95.78736208625878</v>
      </c>
      <c r="Q31" s="61">
        <f>абс!O31*100000/'на 100 тыс'!$C31*1.336</f>
        <v>67.79759315644483</v>
      </c>
      <c r="R31" s="66" t="e">
        <f>абс!#REF!*100000/'на 100 тыс'!$B31</f>
        <v>#REF!</v>
      </c>
      <c r="S31" s="65" t="e">
        <f>абс!#REF!*100000/'на 100 тыс'!$C31*1</f>
        <v>#REF!</v>
      </c>
      <c r="T31" s="60">
        <v>19.157472417251753</v>
      </c>
      <c r="U31" s="24">
        <f>абс!Q31*100000/'на 100 тыс'!$C31*1.336</f>
        <v>9.68537045092069</v>
      </c>
      <c r="V31" s="62">
        <v>86.2086258776329</v>
      </c>
      <c r="W31" s="61">
        <f>абс!S31*100000/'на 100 тыс'!$C31*1.336</f>
        <v>48.42685225460345</v>
      </c>
      <c r="X31" s="62">
        <v>9.578736208625877</v>
      </c>
      <c r="Y31" s="61">
        <f>абс!U31*100000/'на 100 тыс'!$C31*1.336</f>
        <v>29.05611135276207</v>
      </c>
      <c r="Z31" s="126" t="s">
        <v>25</v>
      </c>
      <c r="AA31" s="64">
        <v>306.51955867602805</v>
      </c>
      <c r="AB31" s="61">
        <f>абс!X31*100000/'на 100 тыс'!$C31*1.336</f>
        <v>280.8757430767</v>
      </c>
      <c r="AC31" s="66">
        <v>9.578736208625877</v>
      </c>
      <c r="AD31" s="61">
        <f>абс!Z31*100000/'на 100 тыс'!$C31*1.336</f>
        <v>0</v>
      </c>
      <c r="AE31" s="64">
        <v>114.94483450351053</v>
      </c>
      <c r="AF31" s="61">
        <f>абс!AB31*100000/'на 100 тыс'!$C31*1.336</f>
        <v>116.22444541104828</v>
      </c>
      <c r="AG31" s="64">
        <v>258.62587763289866</v>
      </c>
      <c r="AH31" s="65">
        <f>абс!AD31*100000/'на 100 тыс'!$C31*1.336</f>
        <v>135.59518631288967</v>
      </c>
      <c r="AI31" s="7">
        <v>9.578736208625877</v>
      </c>
      <c r="AJ31" s="63">
        <f>абс!AF31*100000/'на 100 тыс'!$C31*1.336</f>
        <v>38.74148180368276</v>
      </c>
      <c r="AK31" s="7">
        <v>0</v>
      </c>
      <c r="AL31" s="63">
        <f>абс!AH31*100000/'на 100 тыс'!$C31*1.336</f>
        <v>58.11222270552414</v>
      </c>
      <c r="AM31" s="66">
        <v>162.8385155466399</v>
      </c>
      <c r="AN31" s="61">
        <f>абс!AJ31*100000/'на 100 тыс'!$C31*1.336</f>
        <v>106.5390749601276</v>
      </c>
      <c r="AO31" s="66">
        <v>86.2086258776329</v>
      </c>
      <c r="AP31" s="61">
        <f>абс!AL31*100000/'на 100 тыс'!$C31*1.336</f>
        <v>96.8537045092069</v>
      </c>
      <c r="AQ31" s="66">
        <v>28.736208625877634</v>
      </c>
      <c r="AR31" s="61">
        <f>абс!AN31*100000/'на 100 тыс'!$C31*1.336</f>
        <v>19.37074090184138</v>
      </c>
    </row>
    <row r="32" spans="1:44" s="25" customFormat="1" ht="13.5" thickBot="1">
      <c r="A32" s="67" t="s">
        <v>26</v>
      </c>
      <c r="B32" s="68">
        <v>533626</v>
      </c>
      <c r="C32" s="68">
        <f>SUM(C7:C31)</f>
        <v>533237</v>
      </c>
      <c r="D32" s="89">
        <v>177.63995757328166</v>
      </c>
      <c r="E32" s="89">
        <f>абс!C32*100000/'на 100 тыс'!$C32*1.336</f>
        <v>196.17693445878663</v>
      </c>
      <c r="F32" s="27">
        <v>175.63555748782855</v>
      </c>
      <c r="G32" s="147">
        <f>абс!E32*100000/'на 100 тыс'!$C32*1.336</f>
        <v>193.42093665668364</v>
      </c>
      <c r="H32" s="27">
        <v>631.3860269177288</v>
      </c>
      <c r="I32" s="147">
        <f>абс!G32*100000/'на 100 тыс'!$C32*1.336</f>
        <v>540.4261144669257</v>
      </c>
      <c r="J32" s="27">
        <v>293.8951625295619</v>
      </c>
      <c r="K32" s="147">
        <f>абс!I32*100000/'на 100 тыс'!$C32*1.336</f>
        <v>265.577970020835</v>
      </c>
      <c r="L32" s="27">
        <v>19.29235082248616</v>
      </c>
      <c r="M32" s="147">
        <f>абс!K32*100000/'на 100 тыс'!$C32*1.336</f>
        <v>20.544710888404218</v>
      </c>
      <c r="N32" s="27">
        <v>214.72135915416416</v>
      </c>
      <c r="O32" s="147">
        <f>абс!M32*100000/'на 100 тыс'!$C32*1.336</f>
        <v>156.59078421039803</v>
      </c>
      <c r="P32" s="27">
        <v>70.65510301222204</v>
      </c>
      <c r="Q32" s="147">
        <f>абс!O32*100000/'на 100 тыс'!$C32*1.336</f>
        <v>82.17884355361687</v>
      </c>
      <c r="R32" s="27" t="e">
        <f>абс!#REF!*100000/'на 100 тыс'!$B32</f>
        <v>#REF!</v>
      </c>
      <c r="S32" s="27" t="e">
        <f>абс!#REF!*100000/'на 100 тыс'!$C32*1</f>
        <v>#REF!</v>
      </c>
      <c r="T32" s="27">
        <v>12.026400512718645</v>
      </c>
      <c r="U32" s="148">
        <f>абс!Q32*100000/'на 100 тыс'!$C32*1.336</f>
        <v>10.021810189465473</v>
      </c>
      <c r="V32" s="158">
        <v>123.77170527672939</v>
      </c>
      <c r="W32" s="147">
        <f>абс!S32*100000/'на 100 тыс'!$C32*1.336</f>
        <v>74.41194065678114</v>
      </c>
      <c r="X32" s="27">
        <v>31.318751335204805</v>
      </c>
      <c r="Y32" s="148">
        <f>абс!U32*100000/'на 100 тыс'!$C32*1.336</f>
        <v>20.043620378930946</v>
      </c>
      <c r="Z32" s="149" t="s">
        <v>26</v>
      </c>
      <c r="AA32" s="89">
        <v>205.95210878030682</v>
      </c>
      <c r="AB32" s="147">
        <f>абс!X32*100000/'на 100 тыс'!$C32*1.336</f>
        <v>219.47764314929384</v>
      </c>
      <c r="AC32" s="27">
        <v>12.527500534081923</v>
      </c>
      <c r="AD32" s="147">
        <f>абс!Z32*100000/'на 100 тыс'!$C32*1.336</f>
        <v>15.283260538934847</v>
      </c>
      <c r="AE32" s="27">
        <v>68.90125293745056</v>
      </c>
      <c r="AF32" s="147">
        <f>абс!AB32*100000/'на 100 тыс'!$C32*1.336</f>
        <v>72.65812387362467</v>
      </c>
      <c r="AG32" s="27">
        <v>109.99145468923928</v>
      </c>
      <c r="AH32" s="171">
        <f>абс!AD32*100000/'на 100 тыс'!$C32*1.336</f>
        <v>85.68647711992979</v>
      </c>
      <c r="AI32" s="27">
        <v>28.312151207025142</v>
      </c>
      <c r="AJ32" s="148">
        <f>абс!AF32*100000/'на 100 тыс'!$C32*1.336</f>
        <v>98.46428511149826</v>
      </c>
      <c r="AK32" s="27">
        <v>6.764850288404238</v>
      </c>
      <c r="AL32" s="148">
        <f>абс!AH32*100000/'на 100 тыс'!$C32*1.336</f>
        <v>65.64285674099885</v>
      </c>
      <c r="AM32" s="158">
        <v>116.50575496696187</v>
      </c>
      <c r="AN32" s="147">
        <f>абс!AJ32*100000/'на 100 тыс'!$C32*1.336</f>
        <v>92.95228950729226</v>
      </c>
      <c r="AO32" s="27">
        <v>100.47055428333702</v>
      </c>
      <c r="AP32" s="147">
        <f>абс!AL32*100000/'на 100 тыс'!$C32*1.336</f>
        <v>77.16793845888414</v>
      </c>
      <c r="AQ32" s="27">
        <v>31.569301345886444</v>
      </c>
      <c r="AR32" s="148">
        <f>абс!AN32*100000/'на 100 тыс'!$C32*1.336</f>
        <v>36.0785166820757</v>
      </c>
    </row>
    <row r="33" spans="1:44" ht="12.75">
      <c r="A33" s="30" t="s">
        <v>27</v>
      </c>
      <c r="B33" s="88">
        <v>642024</v>
      </c>
      <c r="C33" s="88">
        <v>643496</v>
      </c>
      <c r="D33" s="8">
        <v>182.00846074290055</v>
      </c>
      <c r="E33" s="8">
        <f>абс!C33*100000/'на 100 тыс'!$C33*1.336</f>
        <v>194.12086477616023</v>
      </c>
      <c r="F33" s="14">
        <v>180.13423174211556</v>
      </c>
      <c r="G33" s="8">
        <f>абс!E33*100000/'на 100 тыс'!$C33*1.336</f>
        <v>192.87516938722231</v>
      </c>
      <c r="H33" s="7">
        <v>611.4151495894234</v>
      </c>
      <c r="I33" s="8">
        <f>абс!G33*100000/'на 100 тыс'!$C33*1.336</f>
        <v>574.4731901985406</v>
      </c>
      <c r="J33" s="14">
        <v>413.99636150673496</v>
      </c>
      <c r="K33" s="8">
        <f>абс!I33*100000/'на 100 тыс'!$C33*1.336</f>
        <v>368.93345102378265</v>
      </c>
      <c r="L33" s="7">
        <v>37.69282768245424</v>
      </c>
      <c r="M33" s="8">
        <f>абс!K33*100000/'на 100 тыс'!$C33*1.336</f>
        <v>40.69271603863894</v>
      </c>
      <c r="N33" s="14">
        <v>112.03724471359325</v>
      </c>
      <c r="O33" s="8">
        <f>абс!M33*100000/'на 100 тыс'!$C33*1.336</f>
        <v>122.49337991222944</v>
      </c>
      <c r="P33" s="7">
        <v>86.2145340361108</v>
      </c>
      <c r="Q33" s="8">
        <f>абс!O33*100000/'на 100 тыс'!$C33*1.336</f>
        <v>86.16059773487326</v>
      </c>
      <c r="R33" s="14" t="e">
        <f>абс!#REF!*100000/'на 100 тыс'!$B33</f>
        <v>#REF!</v>
      </c>
      <c r="S33" s="44" t="e">
        <f>абс!#REF!*100000/'на 100 тыс'!$C33*1</f>
        <v>#REF!</v>
      </c>
      <c r="T33" s="7">
        <v>6.4556776693706155</v>
      </c>
      <c r="U33" s="24">
        <f>абс!Q33*100000/'на 100 тыс'!$C33*1.336</f>
        <v>4.152317963126422</v>
      </c>
      <c r="V33" s="14">
        <v>70.80420669632288</v>
      </c>
      <c r="W33" s="8">
        <f>абс!S33*100000/'на 100 тыс'!$C33*1.336</f>
        <v>48.16688837226649</v>
      </c>
      <c r="X33" s="14">
        <v>46.022734352609874</v>
      </c>
      <c r="Y33" s="8">
        <f>абс!U33*100000/'на 100 тыс'!$C33*1.336</f>
        <v>17.854967241443617</v>
      </c>
      <c r="Z33" s="127" t="s">
        <v>27</v>
      </c>
      <c r="AA33" s="7">
        <v>114.53621671463995</v>
      </c>
      <c r="AB33" s="8">
        <f>абс!X33*100000/'на 100 тыс'!$C33*1.336</f>
        <v>90.520531596156</v>
      </c>
      <c r="AC33" s="14">
        <v>3.9567056683239255</v>
      </c>
      <c r="AD33" s="8">
        <f>абс!Z33*100000/'на 100 тыс'!$C33*1.336</f>
        <v>7.266556435471238</v>
      </c>
      <c r="AE33" s="7">
        <v>27.280444344759697</v>
      </c>
      <c r="AF33" s="8">
        <f>абс!AB33*100000/'на 100 тыс'!$C33*1.336</f>
        <v>23.252980593507967</v>
      </c>
      <c r="AG33" s="7">
        <v>78.71761803297073</v>
      </c>
      <c r="AH33" s="44">
        <f>абс!AD33*100000/'на 100 тыс'!$C33*1.336</f>
        <v>76.61026641968249</v>
      </c>
      <c r="AI33" s="7">
        <v>5.8309346691089425</v>
      </c>
      <c r="AJ33" s="24">
        <f>абс!AF33*100000/'на 100 тыс'!$C33*1.336</f>
        <v>21.592053408257392</v>
      </c>
      <c r="AK33" s="7">
        <v>3.5402103348161438</v>
      </c>
      <c r="AL33" s="24">
        <f>абс!AH33*100000/'на 100 тыс'!$C33*1.336</f>
        <v>12.041722093066623</v>
      </c>
      <c r="AM33" s="14">
        <v>34.569112681145874</v>
      </c>
      <c r="AN33" s="8">
        <f>абс!AJ33*100000/'на 100 тыс'!$C33*1.336</f>
        <v>53.980133520643484</v>
      </c>
      <c r="AO33" s="14">
        <v>15.410327339787921</v>
      </c>
      <c r="AP33" s="8">
        <f>абс!AL33*100000/'на 100 тыс'!$C33*1.336</f>
        <v>34.87947089026195</v>
      </c>
      <c r="AQ33" s="14">
        <v>15.410327339787921</v>
      </c>
      <c r="AR33" s="8">
        <f>абс!AN33*100000/'на 100 тыс'!$C33*1.336</f>
        <v>23.045364695351644</v>
      </c>
    </row>
    <row r="34" spans="1:44" ht="12.75">
      <c r="A34" s="3" t="s">
        <v>28</v>
      </c>
      <c r="B34" s="40">
        <v>98222</v>
      </c>
      <c r="C34" s="40">
        <v>98134</v>
      </c>
      <c r="D34" s="8">
        <v>167.42786748386308</v>
      </c>
      <c r="E34" s="8">
        <f>абс!C34*100000/'на 100 тыс'!$C34*1.336</f>
        <v>187.87372368394236</v>
      </c>
      <c r="F34" s="14">
        <v>161.98305878520088</v>
      </c>
      <c r="G34" s="8">
        <f>абс!E34*100000/'на 100 тыс'!$C34*1.336</f>
        <v>181.0667047098865</v>
      </c>
      <c r="H34" s="9">
        <v>628.8754046954857</v>
      </c>
      <c r="I34" s="8">
        <f>абс!G34*100000/'на 100 тыс'!$C34*1.336</f>
        <v>438.37202192919887</v>
      </c>
      <c r="J34" s="11">
        <v>238.21038056647188</v>
      </c>
      <c r="K34" s="8">
        <f>абс!I34*100000/'на 100 тыс'!$C34*1.336</f>
        <v>224.63162614384413</v>
      </c>
      <c r="L34" s="9">
        <v>13.612021746655534</v>
      </c>
      <c r="M34" s="8">
        <f>абс!K34*100000/'на 100 тыс'!$C34*1.336</f>
        <v>17.698249332545295</v>
      </c>
      <c r="N34" s="11">
        <v>245.01639143979963</v>
      </c>
      <c r="O34" s="8">
        <f>абс!M34*100000/'на 100 тыс'!$C34*1.336</f>
        <v>144.30880224998472</v>
      </c>
      <c r="P34" s="9">
        <v>107.53497179857872</v>
      </c>
      <c r="Q34" s="8">
        <f>абс!O34*100000/'на 100 тыс'!$C34*1.336</f>
        <v>68.07018974055883</v>
      </c>
      <c r="R34" s="11" t="e">
        <f>абс!#REF!*100000/'на 100 тыс'!$B34</f>
        <v>#REF!</v>
      </c>
      <c r="S34" s="44" t="e">
        <f>абс!#REF!*100000/'на 100 тыс'!$C34*1</f>
        <v>#REF!</v>
      </c>
      <c r="T34" s="7">
        <v>28.585245667976622</v>
      </c>
      <c r="U34" s="24">
        <f>абс!Q34*100000/'на 100 тыс'!$C34*1.336</f>
        <v>14.975441742922943</v>
      </c>
      <c r="V34" s="14">
        <v>72.14371525727434</v>
      </c>
      <c r="W34" s="8">
        <f>абс!S34*100000/'на 100 тыс'!$C34*1.336</f>
        <v>47.64913281839118</v>
      </c>
      <c r="X34" s="14">
        <v>8.16721304799332</v>
      </c>
      <c r="Y34" s="8">
        <f>абс!U34*100000/'на 100 тыс'!$C34*1.336</f>
        <v>17.698249332545295</v>
      </c>
      <c r="Z34" s="13" t="s">
        <v>28</v>
      </c>
      <c r="AA34" s="9">
        <v>125.23060006923092</v>
      </c>
      <c r="AB34" s="8">
        <f>абс!X34*100000/'на 100 тыс'!$C34*1.336</f>
        <v>126.61055291743942</v>
      </c>
      <c r="AC34" s="11">
        <v>10.889617397324429</v>
      </c>
      <c r="AD34" s="8">
        <f>абс!Z34*100000/'на 100 тыс'!$C34*1.336</f>
        <v>5.445615179244706</v>
      </c>
      <c r="AE34" s="9">
        <v>32.66885219197328</v>
      </c>
      <c r="AF34" s="8">
        <f>абс!AB34*100000/'на 100 тыс'!$C34*1.336</f>
        <v>29.950883485845885</v>
      </c>
      <c r="AG34" s="9">
        <v>103.45136527458206</v>
      </c>
      <c r="AH34" s="44">
        <f>абс!AD34*100000/'на 100 тыс'!$C34*1.336</f>
        <v>98.02107322640472</v>
      </c>
      <c r="AI34" s="7">
        <v>46.28087393862882</v>
      </c>
      <c r="AJ34" s="24">
        <f>абс!AF34*100000/'на 100 тыс'!$C34*1.336</f>
        <v>227.3544337334665</v>
      </c>
      <c r="AK34" s="7">
        <v>4.08360652399666</v>
      </c>
      <c r="AL34" s="24">
        <f>абс!AH34*100000/'на 100 тыс'!$C34*1.336</f>
        <v>32.67369107546824</v>
      </c>
      <c r="AM34" s="11">
        <v>91.20054570259208</v>
      </c>
      <c r="AN34" s="8">
        <f>абс!AJ34*100000/'на 100 тыс'!$C34*1.336</f>
        <v>51.73334420282471</v>
      </c>
      <c r="AO34" s="11">
        <v>87.11693917859543</v>
      </c>
      <c r="AP34" s="8">
        <f>абс!AL34*100000/'на 100 тыс'!$C34*1.336</f>
        <v>44.92632522876883</v>
      </c>
      <c r="AQ34" s="11">
        <v>24.501639143979965</v>
      </c>
      <c r="AR34" s="8">
        <f>абс!AN34*100000/'на 100 тыс'!$C34*1.336</f>
        <v>32.67369107546824</v>
      </c>
    </row>
    <row r="35" spans="1:44" ht="12.75">
      <c r="A35" s="3" t="s">
        <v>29</v>
      </c>
      <c r="B35" s="40">
        <v>94610</v>
      </c>
      <c r="C35" s="40">
        <v>93995</v>
      </c>
      <c r="D35" s="8">
        <v>159.68819363703625</v>
      </c>
      <c r="E35" s="8">
        <f>абс!C35*100000/'на 100 тыс'!$C35*1.336</f>
        <v>171.9836161497952</v>
      </c>
      <c r="F35" s="14">
        <v>156.86185392664623</v>
      </c>
      <c r="G35" s="8">
        <f>абс!E35*100000/'на 100 тыс'!$C35*1.336</f>
        <v>169.14091175062504</v>
      </c>
      <c r="H35" s="9">
        <v>645.8186238241201</v>
      </c>
      <c r="I35" s="8">
        <f>абс!G35*100000/'на 100 тыс'!$C35*1.336</f>
        <v>480.41704345975853</v>
      </c>
      <c r="J35" s="11">
        <v>257.196913645492</v>
      </c>
      <c r="K35" s="8">
        <f>абс!I35*100000/'на 100 тыс'!$C35*1.336</f>
        <v>227.4163519336135</v>
      </c>
      <c r="L35" s="9">
        <v>36.74241623507029</v>
      </c>
      <c r="M35" s="8">
        <f>абс!K35*100000/'на 100 тыс'!$C35*1.336</f>
        <v>34.11245279004203</v>
      </c>
      <c r="N35" s="11">
        <v>317.9632174188775</v>
      </c>
      <c r="O35" s="8">
        <f>абс!M35*100000/'на 100 тыс'!$C35*1.336</f>
        <v>184.77578594606098</v>
      </c>
      <c r="P35" s="9">
        <v>49.46094493182539</v>
      </c>
      <c r="Q35" s="8">
        <f>абс!O35*100000/'на 100 тыс'!$C35*1.336</f>
        <v>45.4832703867227</v>
      </c>
      <c r="R35" s="11" t="e">
        <f>абс!#REF!*100000/'на 100 тыс'!$B35</f>
        <v>#REF!</v>
      </c>
      <c r="S35" s="44" t="e">
        <f>абс!#REF!*100000/'на 100 тыс'!$C35*1</f>
        <v>#REF!</v>
      </c>
      <c r="T35" s="7">
        <v>1.4131698551950111</v>
      </c>
      <c r="U35" s="24">
        <f>абс!Q35*100000/'на 100 тыс'!$C35*1.336</f>
        <v>1.4213521995850844</v>
      </c>
      <c r="V35" s="14">
        <v>46.634605221435365</v>
      </c>
      <c r="W35" s="8">
        <f>абс!S35*100000/'на 100 тыс'!$C35*1.336</f>
        <v>38.37650938879728</v>
      </c>
      <c r="X35" s="14">
        <v>8.479019131170066</v>
      </c>
      <c r="Y35" s="8">
        <f>абс!U35*100000/'на 100 тыс'!$C35*1.336</f>
        <v>15.634874195435929</v>
      </c>
      <c r="Z35" s="13" t="s">
        <v>29</v>
      </c>
      <c r="AA35" s="9">
        <v>103.1613994292358</v>
      </c>
      <c r="AB35" s="8">
        <f>абс!X35*100000/'на 100 тыс'!$C35*1.336</f>
        <v>119.3935847651471</v>
      </c>
      <c r="AC35" s="11">
        <v>12.718528696755099</v>
      </c>
      <c r="AD35" s="8">
        <f>абс!Z35*100000/'на 100 тыс'!$C35*1.336</f>
        <v>2.842704399170169</v>
      </c>
      <c r="AE35" s="9">
        <v>24.023887538315186</v>
      </c>
      <c r="AF35" s="8">
        <f>абс!AB35*100000/'на 100 тыс'!$C35*1.336</f>
        <v>31.269748390871857</v>
      </c>
      <c r="AG35" s="9">
        <v>179.4725716097664</v>
      </c>
      <c r="AH35" s="44">
        <f>абс!AD35*100000/'на 100 тыс'!$C35*1.336</f>
        <v>123.65764136390234</v>
      </c>
      <c r="AI35" s="7">
        <v>62.17947362858049</v>
      </c>
      <c r="AJ35" s="24">
        <f>абс!AF35*100000/'на 100 тыс'!$C35*1.336</f>
        <v>34.11245279004203</v>
      </c>
      <c r="AK35" s="7">
        <v>22.61071768312018</v>
      </c>
      <c r="AL35" s="24">
        <f>абс!AH35*100000/'на 100 тыс'!$C35*1.336</f>
        <v>200.4106601414969</v>
      </c>
      <c r="AM35" s="11">
        <v>114.46675827079589</v>
      </c>
      <c r="AN35" s="8">
        <f>абс!AJ35*100000/'на 100 тыс'!$C35*1.336</f>
        <v>81.01707537634981</v>
      </c>
      <c r="AO35" s="11">
        <v>105.98773913962583</v>
      </c>
      <c r="AP35" s="8">
        <f>абс!AL35*100000/'на 100 тыс'!$C35*1.336</f>
        <v>68.22490558008406</v>
      </c>
      <c r="AQ35" s="11">
        <v>21.197547827925163</v>
      </c>
      <c r="AR35" s="8">
        <f>абс!AN35*100000/'на 100 тыс'!$C35*1.336</f>
        <v>31.269748390871857</v>
      </c>
    </row>
    <row r="36" spans="1:44" ht="12.75">
      <c r="A36" s="3" t="s">
        <v>30</v>
      </c>
      <c r="B36" s="40">
        <v>49777</v>
      </c>
      <c r="C36" s="40">
        <v>49733</v>
      </c>
      <c r="D36" s="8">
        <v>110.12515820559696</v>
      </c>
      <c r="E36" s="8">
        <f>абс!C36*100000/'на 100 тыс'!$C36*1.336</f>
        <v>179.98512054370337</v>
      </c>
      <c r="F36" s="14">
        <v>104.75319926873857</v>
      </c>
      <c r="G36" s="8">
        <f>абс!E36*100000/'на 100 тыс'!$C36*1.336</f>
        <v>179.98512054370337</v>
      </c>
      <c r="H36" s="9">
        <v>547.9398115595557</v>
      </c>
      <c r="I36" s="8">
        <f>абс!G36*100000/'на 100 тыс'!$C36*1.336</f>
        <v>351.91120583918126</v>
      </c>
      <c r="J36" s="11">
        <v>298.14372099564054</v>
      </c>
      <c r="K36" s="8">
        <f>абс!I36*100000/'на 100 тыс'!$C36*1.336</f>
        <v>179.98512054370337</v>
      </c>
      <c r="L36" s="9">
        <v>18.801856279004358</v>
      </c>
      <c r="M36" s="8">
        <f>абс!K36*100000/'на 100 тыс'!$C36*1.336</f>
        <v>21.490760661934733</v>
      </c>
      <c r="N36" s="11">
        <v>212.19237800590636</v>
      </c>
      <c r="O36" s="8">
        <f>абс!M36*100000/'на 100 тыс'!$C36*1.336</f>
        <v>99.39476806144813</v>
      </c>
      <c r="P36" s="9">
        <v>51.03360990015469</v>
      </c>
      <c r="Q36" s="8">
        <f>абс!O36*100000/'на 100 тыс'!$C36*1.336</f>
        <v>91.3357328132226</v>
      </c>
      <c r="R36" s="11" t="e">
        <f>абс!#REF!*100000/'на 100 тыс'!$B36</f>
        <v>#REF!</v>
      </c>
      <c r="S36" s="44" t="e">
        <f>абс!#REF!*100000/'на 100 тыс'!$C36*1</f>
        <v>#REF!</v>
      </c>
      <c r="T36" s="7">
        <v>5.371958936858388</v>
      </c>
      <c r="U36" s="24">
        <f>абс!Q36*100000/'на 100 тыс'!$C36*1.336</f>
        <v>13.431725413709207</v>
      </c>
      <c r="V36" s="14">
        <v>29.545774152721137</v>
      </c>
      <c r="W36" s="8">
        <f>абс!S36*100000/'на 100 тыс'!$C36*1.336</f>
        <v>26.863450827418415</v>
      </c>
      <c r="X36" s="14">
        <v>8.057938405287583</v>
      </c>
      <c r="Y36" s="8">
        <f>абс!U36*100000/'на 100 тыс'!$C36*1.336</f>
        <v>10.745380330967366</v>
      </c>
      <c r="Z36" s="13" t="s">
        <v>30</v>
      </c>
      <c r="AA36" s="9">
        <v>80.57938405287582</v>
      </c>
      <c r="AB36" s="8">
        <f>абс!X36*100000/'на 100 тыс'!$C36*1.336</f>
        <v>131.63090905435024</v>
      </c>
      <c r="AC36" s="11">
        <v>5.371958936858388</v>
      </c>
      <c r="AD36" s="8">
        <f>абс!Z36*100000/'на 100 тыс'!$C36*1.336</f>
        <v>16.11807049645105</v>
      </c>
      <c r="AE36" s="9">
        <v>16.115876810575166</v>
      </c>
      <c r="AF36" s="8">
        <f>абс!AB36*100000/'на 100 тыс'!$C36*1.336</f>
        <v>32.2361409929021</v>
      </c>
      <c r="AG36" s="9">
        <v>104.75319926873857</v>
      </c>
      <c r="AH36" s="44">
        <f>абс!AD36*100000/'на 100 тыс'!$C36*1.336</f>
        <v>83.2766975649971</v>
      </c>
      <c r="AI36" s="7">
        <v>112.81113767402616</v>
      </c>
      <c r="AJ36" s="24">
        <f>абс!AF36*100000/'на 100 тыс'!$C36*1.336</f>
        <v>330.4204451772465</v>
      </c>
      <c r="AK36" s="7">
        <v>0</v>
      </c>
      <c r="AL36" s="24">
        <f>абс!AH36*100000/'на 100 тыс'!$C36*1.336</f>
        <v>0</v>
      </c>
      <c r="AM36" s="11">
        <v>72.52144564758824</v>
      </c>
      <c r="AN36" s="8">
        <f>абс!AJ36*100000/'на 100 тыс'!$C36*1.336</f>
        <v>61.78593690306235</v>
      </c>
      <c r="AO36" s="11">
        <v>59.091548305442274</v>
      </c>
      <c r="AP36" s="8">
        <f>абс!AL36*100000/'на 100 тыс'!$C36*1.336</f>
        <v>51.04055657209499</v>
      </c>
      <c r="AQ36" s="11">
        <v>34.91773308957952</v>
      </c>
      <c r="AR36" s="8">
        <f>абс!AN36*100000/'на 100 тыс'!$C36*1.336</f>
        <v>16.11807049645105</v>
      </c>
    </row>
    <row r="37" spans="1:44" ht="13.5" thickBot="1">
      <c r="A37" s="58" t="s">
        <v>31</v>
      </c>
      <c r="B37" s="59">
        <v>99213</v>
      </c>
      <c r="C37" s="59">
        <v>98569</v>
      </c>
      <c r="D37" s="8">
        <v>226.3977502948202</v>
      </c>
      <c r="E37" s="61">
        <f>абс!C37*100000/'на 100 тыс'!$C37*1.336</f>
        <v>206.02014832249492</v>
      </c>
      <c r="F37" s="62">
        <v>216.96451069920272</v>
      </c>
      <c r="G37" s="61">
        <f>абс!E37*100000/'на 100 тыс'!$C37*1.336</f>
        <v>201.95396118455096</v>
      </c>
      <c r="H37" s="64">
        <v>594.2940945239031</v>
      </c>
      <c r="I37" s="61">
        <f>абс!G37*100000/'на 100 тыс'!$C37*1.336</f>
        <v>513.6949750935893</v>
      </c>
      <c r="J37" s="66">
        <v>266.8259199903239</v>
      </c>
      <c r="K37" s="61">
        <f>абс!I37*100000/'на 100 тыс'!$C37*1.336</f>
        <v>223.64029258691883</v>
      </c>
      <c r="L37" s="64">
        <v>22.90929616078538</v>
      </c>
      <c r="M37" s="61">
        <f>абс!K37*100000/'на 100 тыс'!$C37*1.336</f>
        <v>14.909352839127923</v>
      </c>
      <c r="N37" s="66">
        <v>242.56901817302168</v>
      </c>
      <c r="O37" s="61">
        <f>абс!M37*100000/'на 100 тыс'!$C37*1.336</f>
        <v>185.68921263277502</v>
      </c>
      <c r="P37" s="64">
        <v>114.5464808039269</v>
      </c>
      <c r="Q37" s="61">
        <f>абс!O37*100000/'на 100 тыс'!$C37*1.336</f>
        <v>66.41438991975166</v>
      </c>
      <c r="R37" s="66" t="e">
        <f>абс!#REF!*100000/'на 100 тыс'!$B37</f>
        <v>#REF!</v>
      </c>
      <c r="S37" s="65" t="e">
        <f>абс!#REF!*100000/'на 100 тыс'!$C37*1</f>
        <v>#REF!</v>
      </c>
      <c r="T37" s="99">
        <v>8.085633939100722</v>
      </c>
      <c r="U37" s="24">
        <f>абс!Q37*100000/'на 100 тыс'!$C37*1.336</f>
        <v>10.843165701183944</v>
      </c>
      <c r="V37" s="62">
        <v>59.294648886738635</v>
      </c>
      <c r="W37" s="61">
        <f>абс!S37*100000/'на 100 тыс'!$C37*1.336</f>
        <v>48.79424565532774</v>
      </c>
      <c r="X37" s="62">
        <v>25.604507473818956</v>
      </c>
      <c r="Y37" s="61">
        <f>абс!U37*100000/'на 100 тыс'!$C37*1.336</f>
        <v>18.9755399770719</v>
      </c>
      <c r="Z37" s="126" t="s">
        <v>31</v>
      </c>
      <c r="AA37" s="64">
        <v>138.80338262122908</v>
      </c>
      <c r="AB37" s="61">
        <f>абс!X37*100000/'на 100 тыс'!$C37*1.336</f>
        <v>123.34100985096735</v>
      </c>
      <c r="AC37" s="66">
        <v>5.390422626067148</v>
      </c>
      <c r="AD37" s="61">
        <f>абс!Z37*100000/'на 100 тыс'!$C37*1.336</f>
        <v>5.421582850591972</v>
      </c>
      <c r="AE37" s="64">
        <v>32.34253575640289</v>
      </c>
      <c r="AF37" s="61">
        <f>абс!AB37*100000/'на 100 тыс'!$C37*1.336</f>
        <v>31.174101390903832</v>
      </c>
      <c r="AG37" s="64">
        <v>111.85126949089332</v>
      </c>
      <c r="AH37" s="65">
        <f>абс!AD37*100000/'на 100 тыс'!$C37*1.336</f>
        <v>103.01007416124746</v>
      </c>
      <c r="AI37" s="7">
        <v>35.03774706943646</v>
      </c>
      <c r="AJ37" s="63">
        <f>абс!AF37*100000/'на 100 тыс'!$C37*1.336</f>
        <v>105.72086558654345</v>
      </c>
      <c r="AK37" s="7">
        <v>4.042816969550361</v>
      </c>
      <c r="AL37" s="63">
        <f>абс!AH37*100000/'на 100 тыс'!$C37*1.336</f>
        <v>10.843165701183944</v>
      </c>
      <c r="AM37" s="66">
        <v>76.81352242145687</v>
      </c>
      <c r="AN37" s="61">
        <f>абс!AJ37*100000/'на 100 тыс'!$C37*1.336</f>
        <v>100.29928273595148</v>
      </c>
      <c r="AO37" s="62">
        <v>56.59943757370505</v>
      </c>
      <c r="AP37" s="61">
        <f>абс!AL37*100000/'на 100 тыс'!$C37*1.336</f>
        <v>73.1913684829916</v>
      </c>
      <c r="AQ37" s="62">
        <v>51.20901494763791</v>
      </c>
      <c r="AR37" s="61">
        <f>абс!AN37*100000/'на 100 тыс'!$C37*1.336</f>
        <v>36.5956842414958</v>
      </c>
    </row>
    <row r="38" spans="1:44" s="25" customFormat="1" ht="13.5" thickBot="1">
      <c r="A38" s="67" t="s">
        <v>32</v>
      </c>
      <c r="B38" s="68">
        <v>983846</v>
      </c>
      <c r="C38" s="68">
        <f>SUM(C33:C37)</f>
        <v>983927</v>
      </c>
      <c r="D38" s="89">
        <v>179.24583725501753</v>
      </c>
      <c r="E38" s="89">
        <f>абс!C38*100000/'на 100 тыс'!$C38*1.336</f>
        <v>191.860575022334</v>
      </c>
      <c r="F38" s="27">
        <v>175.98435120943725</v>
      </c>
      <c r="G38" s="147">
        <f>абс!E38*100000/'на 100 тыс'!$C38*1.336</f>
        <v>189.68805612611507</v>
      </c>
      <c r="H38" s="27">
        <v>611.528633546307</v>
      </c>
      <c r="I38" s="147">
        <f>абс!G38*100000/'на 100 тыс'!$C38*1.336</f>
        <v>534.5754309008697</v>
      </c>
      <c r="J38" s="27">
        <v>360.6659985404219</v>
      </c>
      <c r="K38" s="147">
        <f>абс!I38*100000/'на 100 тыс'!$C38*1.336</f>
        <v>316.916193985936</v>
      </c>
      <c r="L38" s="27">
        <v>32.75075570770222</v>
      </c>
      <c r="M38" s="147">
        <f>абс!K38*100000/'на 100 тыс'!$C38*1.336</f>
        <v>34.2171726154481</v>
      </c>
      <c r="N38" s="27">
        <v>163.34609278281357</v>
      </c>
      <c r="O38" s="147">
        <f>абс!M38*100000/'на 100 тыс'!$C38*1.336</f>
        <v>135.78243101368292</v>
      </c>
      <c r="P38" s="27">
        <v>85.88579920028134</v>
      </c>
      <c r="Q38" s="147">
        <f>абс!O38*100000/'на 100 тыс'!$C38*1.336</f>
        <v>78.7538099879361</v>
      </c>
      <c r="R38" s="27" t="e">
        <f>абс!#REF!*100000/'на 100 тыс'!$B38</f>
        <v>#REF!</v>
      </c>
      <c r="S38" s="27" t="e">
        <f>абс!#REF!*100000/'на 100 тыс'!$C38*1</f>
        <v>#REF!</v>
      </c>
      <c r="T38" s="27">
        <v>8.28961036584994</v>
      </c>
      <c r="U38" s="148">
        <f>абс!Q38*100000/'на 100 тыс'!$C38*1.336</f>
        <v>6.1102093956157315</v>
      </c>
      <c r="V38" s="158">
        <v>65.36561616350527</v>
      </c>
      <c r="W38" s="147">
        <f>абс!S38*100000/'на 100 тыс'!$C38*1.336</f>
        <v>46.1660265446522</v>
      </c>
      <c r="X38" s="27">
        <v>34.65328923429073</v>
      </c>
      <c r="Y38" s="148">
        <f>абс!U38*100000/'на 100 тыс'!$C38*1.336</f>
        <v>17.380151169751414</v>
      </c>
      <c r="Z38" s="149" t="s">
        <v>32</v>
      </c>
      <c r="AA38" s="89">
        <v>115.23917361050408</v>
      </c>
      <c r="AB38" s="147">
        <f>абс!X38*100000/'на 100 тыс'!$C38*1.336</f>
        <v>102.24417055330326</v>
      </c>
      <c r="AC38" s="27">
        <v>5.707600579765533</v>
      </c>
      <c r="AD38" s="147">
        <f>абс!Z38*100000/'на 100 тыс'!$C38*1.336</f>
        <v>6.924903981697829</v>
      </c>
      <c r="AE38" s="27">
        <v>27.45084088363423</v>
      </c>
      <c r="AF38" s="147">
        <f>абс!AB38*100000/'на 100 тыс'!$C38*1.336</f>
        <v>25.93444432361344</v>
      </c>
      <c r="AG38" s="27">
        <v>95.53436208512308</v>
      </c>
      <c r="AH38" s="171">
        <f>абс!AD38*100000/'на 100 тыс'!$C38*1.336</f>
        <v>86.22184369368867</v>
      </c>
      <c r="AI38" s="27">
        <v>23.645773830457205</v>
      </c>
      <c r="AJ38" s="148">
        <f>абс!AF38*100000/'на 100 тыс'!$C38*1.336</f>
        <v>67.34808578278674</v>
      </c>
      <c r="AK38" s="27">
        <v>5.2999148240679945</v>
      </c>
      <c r="AL38" s="148">
        <f>абс!AH38*100000/'на 100 тыс'!$C38*1.336</f>
        <v>31.365741564160757</v>
      </c>
      <c r="AM38" s="158">
        <v>54.08631025587337</v>
      </c>
      <c r="AN38" s="147">
        <f>абс!AJ38*100000/'на 100 тыс'!$C38*1.336</f>
        <v>61.37365881818469</v>
      </c>
      <c r="AO38" s="27">
        <v>37.64298477607268</v>
      </c>
      <c r="AP38" s="147">
        <f>абс!AL38*100000/'на 100 тыс'!$C38*1.336</f>
        <v>43.721942786405904</v>
      </c>
      <c r="AQ38" s="27">
        <v>21.471449800070335</v>
      </c>
      <c r="AR38" s="148">
        <f>абс!AN38*100000/'на 100 тыс'!$C38*1.336</f>
        <v>25.798661892599757</v>
      </c>
    </row>
    <row r="39" spans="1:44" ht="13.5" thickBot="1">
      <c r="A39" s="30" t="s">
        <v>33</v>
      </c>
      <c r="B39" s="90">
        <v>77066</v>
      </c>
      <c r="C39" s="90">
        <f>C36+C23</f>
        <v>76735</v>
      </c>
      <c r="D39" s="8">
        <v>121.44136194949783</v>
      </c>
      <c r="E39" s="157">
        <f>абс!C39*100000/'на 100 тыс'!$C39*1.336</f>
        <v>174.10568840815796</v>
      </c>
      <c r="F39" s="103">
        <v>117.97160875094075</v>
      </c>
      <c r="G39" s="145">
        <f>абс!E39*100000/'на 100 тыс'!$C39*1.336</f>
        <v>174.10568840815796</v>
      </c>
      <c r="H39" s="104">
        <v>499.6444605922196</v>
      </c>
      <c r="I39" s="145">
        <f>абс!G39*100000/'на 100 тыс'!$C39*1.336</f>
        <v>369.10405942529485</v>
      </c>
      <c r="J39" s="103">
        <v>268.9058728881738</v>
      </c>
      <c r="K39" s="145">
        <f>абс!I39*100000/'на 100 тыс'!$C39*1.336</f>
        <v>205.44471232162638</v>
      </c>
      <c r="L39" s="104">
        <v>13.879012794228325</v>
      </c>
      <c r="M39" s="145">
        <f>абс!K39*100000/'на 100 тыс'!$C39*1.336</f>
        <v>15.669511956734215</v>
      </c>
      <c r="N39" s="103">
        <v>192.571302519918</v>
      </c>
      <c r="O39" s="145">
        <f>абс!M39*100000/'на 100 тыс'!$C39*1.336</f>
        <v>90.53495797224214</v>
      </c>
      <c r="P39" s="104">
        <v>43.37191498196351</v>
      </c>
      <c r="Q39" s="145">
        <f>абс!O39*100000/'на 100 тыс'!$C39*1.336</f>
        <v>78.34755978367109</v>
      </c>
      <c r="R39" s="103" t="e">
        <f>абс!#REF!*100000/'на 100 тыс'!$B39</f>
        <v>#REF!</v>
      </c>
      <c r="S39" s="106" t="e">
        <f>абс!#REF!*100000/'на 100 тыс'!$C39*1</f>
        <v>#REF!</v>
      </c>
      <c r="T39" s="104">
        <v>6.939506397114163</v>
      </c>
      <c r="U39" s="146">
        <f>абс!Q39*100000/'на 100 тыс'!$C39*1.336</f>
        <v>12.187398188571057</v>
      </c>
      <c r="V39" s="103">
        <v>39.902161783406434</v>
      </c>
      <c r="W39" s="145">
        <f>абс!S39*100000/'на 100 тыс'!$C39*1.336</f>
        <v>43.52642210203949</v>
      </c>
      <c r="X39" s="103">
        <v>6.939506397114163</v>
      </c>
      <c r="Y39" s="146">
        <f>абс!U39*100000/'на 100 тыс'!$C39*1.336</f>
        <v>13.928455072652635</v>
      </c>
      <c r="Z39" s="128" t="s">
        <v>33</v>
      </c>
      <c r="AA39" s="99">
        <v>116.2367321516622</v>
      </c>
      <c r="AB39" s="61">
        <f>абс!X39*100000/'на 100 тыс'!$C39*1.336</f>
        <v>156.69511956734218</v>
      </c>
      <c r="AC39" s="101">
        <v>5.204629797835621</v>
      </c>
      <c r="AD39" s="61">
        <f>абс!Z39*100000/'на 100 тыс'!$C39*1.336</f>
        <v>15.669511956734215</v>
      </c>
      <c r="AE39" s="99">
        <v>29.492902187735186</v>
      </c>
      <c r="AF39" s="61">
        <f>абс!AB39*100000/'на 100 тыс'!$C39*1.336</f>
        <v>43.52642210203949</v>
      </c>
      <c r="AG39" s="99">
        <v>116.2367321516622</v>
      </c>
      <c r="AH39" s="65">
        <f>абс!AD39*100000/'на 100 тыс'!$C39*1.336</f>
        <v>92.27601485632371</v>
      </c>
      <c r="AI39" s="172">
        <v>105.82747255599097</v>
      </c>
      <c r="AJ39" s="173">
        <f>абс!AF39*100000/'на 100 тыс'!$C39*1.336</f>
        <v>358.65771812080544</v>
      </c>
      <c r="AK39" s="172">
        <v>0</v>
      </c>
      <c r="AL39" s="173">
        <f>абс!AH39*100000/'на 100 тыс'!$C39*1.336</f>
        <v>1.7410568840815794</v>
      </c>
      <c r="AM39" s="101">
        <v>105.82747255599097</v>
      </c>
      <c r="AN39" s="61">
        <f>абс!AJ39*100000/'на 100 тыс'!$C39*1.336</f>
        <v>69.64227536326318</v>
      </c>
      <c r="AO39" s="101">
        <v>95.41821296031972</v>
      </c>
      <c r="AP39" s="61">
        <f>абс!AL39*100000/'на 100 тыс'!$C39*1.336</f>
        <v>55.71382029061054</v>
      </c>
      <c r="AQ39" s="101">
        <v>31.227778787013726</v>
      </c>
      <c r="AR39" s="61">
        <f>абс!AN39*100000/'на 100 тыс'!$C39*1.336</f>
        <v>19.151625724897375</v>
      </c>
    </row>
    <row r="40" spans="1:44" ht="13.5" thickBot="1">
      <c r="A40" s="58"/>
      <c r="B40" s="42"/>
      <c r="C40" s="37"/>
      <c r="D40" s="8"/>
      <c r="E40" s="61"/>
      <c r="F40" s="101"/>
      <c r="G40" s="61"/>
      <c r="H40" s="99"/>
      <c r="I40" s="61"/>
      <c r="J40" s="100"/>
      <c r="K40" s="61"/>
      <c r="L40" s="100"/>
      <c r="M40" s="61"/>
      <c r="N40" s="100"/>
      <c r="O40" s="61"/>
      <c r="P40" s="100"/>
      <c r="Q40" s="61"/>
      <c r="R40" s="100"/>
      <c r="S40" s="100"/>
      <c r="T40" s="104"/>
      <c r="U40" s="63"/>
      <c r="V40" s="103"/>
      <c r="W40" s="61"/>
      <c r="X40" s="103"/>
      <c r="Y40" s="61"/>
      <c r="Z40" s="105"/>
      <c r="AA40" s="104"/>
      <c r="AB40" s="145"/>
      <c r="AC40" s="102"/>
      <c r="AD40" s="145"/>
      <c r="AE40" s="102"/>
      <c r="AF40" s="145"/>
      <c r="AG40" s="104"/>
      <c r="AH40" s="174"/>
      <c r="AI40" s="7"/>
      <c r="AJ40" s="173"/>
      <c r="AK40" s="7"/>
      <c r="AL40" s="173"/>
      <c r="AM40" s="103"/>
      <c r="AN40" s="145"/>
      <c r="AO40" s="103"/>
      <c r="AP40" s="145"/>
      <c r="AQ40" s="103"/>
      <c r="AR40" s="146"/>
    </row>
    <row r="41" spans="1:44" s="25" customFormat="1" ht="13.5" thickBot="1">
      <c r="A41" s="67" t="s">
        <v>34</v>
      </c>
      <c r="B41" s="86">
        <v>1517993</v>
      </c>
      <c r="C41" s="87">
        <v>1517569</v>
      </c>
      <c r="D41" s="89">
        <v>176.8</v>
      </c>
      <c r="E41" s="89">
        <v>193.8</v>
      </c>
      <c r="F41" s="150">
        <v>174.5</v>
      </c>
      <c r="G41" s="147">
        <v>191.7</v>
      </c>
      <c r="H41" s="150">
        <v>630.4</v>
      </c>
      <c r="I41" s="147">
        <v>546.3</v>
      </c>
      <c r="J41" s="150">
        <v>337.0699996640301</v>
      </c>
      <c r="K41" s="147">
        <f>абс!I41*100000/'на 100 тыс'!$C41*1.336</f>
        <v>298.7926084415272</v>
      </c>
      <c r="L41" s="150">
        <v>28.008429551387916</v>
      </c>
      <c r="M41" s="147">
        <f>абс!K41*100000/'на 100 тыс'!$C41*1.336</f>
        <v>29.40386895093403</v>
      </c>
      <c r="N41" s="150">
        <v>181.35017750411234</v>
      </c>
      <c r="O41" s="147">
        <f>абс!M41*100000/'на 100 тыс'!$C41*1.336</f>
        <v>143.05774564451437</v>
      </c>
      <c r="P41" s="150">
        <v>80.5022157546181</v>
      </c>
      <c r="Q41" s="147">
        <f>абс!O41*100000/'на 100 тыс'!$C41*1.336</f>
        <v>79.93626648936556</v>
      </c>
      <c r="R41" s="27">
        <v>23.5</v>
      </c>
      <c r="S41" s="27" t="e">
        <f>абс!#REF!*100000/'на 100 тыс'!$C41*1</f>
        <v>#REF!</v>
      </c>
      <c r="T41" s="27">
        <v>9.4</v>
      </c>
      <c r="U41" s="147">
        <f>абс!Q41*100000/'на 100 тыс'!$C41*1.336</f>
        <v>7.483020541405366</v>
      </c>
      <c r="V41" s="158">
        <v>86.5</v>
      </c>
      <c r="W41" s="147">
        <v>57.8</v>
      </c>
      <c r="X41" s="158">
        <v>33.469192545683676</v>
      </c>
      <c r="Y41" s="148">
        <f>абс!U41*100000/'на 100 тыс'!$C41*1.336</f>
        <v>18.31139144249784</v>
      </c>
      <c r="Z41" s="69" t="s">
        <v>34</v>
      </c>
      <c r="AA41" s="89">
        <v>138.2</v>
      </c>
      <c r="AB41" s="147">
        <v>130.7</v>
      </c>
      <c r="AC41" s="27">
        <v>8.2</v>
      </c>
      <c r="AD41" s="147">
        <v>10</v>
      </c>
      <c r="AE41" s="27">
        <v>42.1</v>
      </c>
      <c r="AF41" s="147">
        <v>41.9</v>
      </c>
      <c r="AG41" s="27">
        <v>103.7</v>
      </c>
      <c r="AH41" s="171">
        <v>86.4</v>
      </c>
      <c r="AI41" s="27">
        <v>25.27804805424004</v>
      </c>
      <c r="AJ41" s="148">
        <f>абс!AF41*100000/'на 100 тыс'!$C41*1.336</f>
        <v>78.26359130952201</v>
      </c>
      <c r="AK41" s="27">
        <v>5.813070284250323</v>
      </c>
      <c r="AL41" s="148">
        <f>абс!AH41*100000/'на 100 тыс'!$C41*1.336</f>
        <v>43.40151914015113</v>
      </c>
      <c r="AM41" s="158">
        <v>76.0102978076974</v>
      </c>
      <c r="AN41" s="147">
        <f>абс!AJ41*100000/'на 100 тыс'!$C41*1.336</f>
        <v>72.4532459479602</v>
      </c>
      <c r="AO41" s="27">
        <v>59.71608564729876</v>
      </c>
      <c r="AP41" s="147">
        <f>абс!AL41*100000/'на 100 тыс'!$C41*1.336</f>
        <v>55.46238754218095</v>
      </c>
      <c r="AQ41" s="27">
        <v>25.013817586774113</v>
      </c>
      <c r="AR41" s="148">
        <f>абс!AN41*100000/'на 100 тыс'!$C41*1.336</f>
        <v>29.40386895093403</v>
      </c>
    </row>
    <row r="42" spans="1:44" s="25" customFormat="1" ht="13.5" thickBot="1">
      <c r="A42" s="67" t="s">
        <v>51</v>
      </c>
      <c r="B42" s="27"/>
      <c r="C42" s="89"/>
      <c r="D42" s="151">
        <v>198.5</v>
      </c>
      <c r="E42" s="151">
        <v>194.6</v>
      </c>
      <c r="F42" s="152">
        <v>196</v>
      </c>
      <c r="G42" s="153">
        <v>191.8</v>
      </c>
      <c r="H42" s="154">
        <v>672.8</v>
      </c>
      <c r="I42" s="155">
        <v>624.5</v>
      </c>
      <c r="J42" s="155"/>
      <c r="K42" s="155"/>
      <c r="L42" s="155"/>
      <c r="M42" s="155"/>
      <c r="N42" s="155"/>
      <c r="O42" s="155"/>
      <c r="P42" s="155"/>
      <c r="Q42" s="155"/>
      <c r="R42" s="155"/>
      <c r="S42" s="153"/>
      <c r="T42" s="151">
        <v>7.8</v>
      </c>
      <c r="U42" s="151">
        <v>5.9</v>
      </c>
      <c r="V42" s="156">
        <v>58.7</v>
      </c>
      <c r="W42" s="152">
        <v>49.1</v>
      </c>
      <c r="X42" s="154"/>
      <c r="Y42" s="153"/>
      <c r="Z42" s="164" t="s">
        <v>51</v>
      </c>
      <c r="AA42" s="165">
        <v>128.6</v>
      </c>
      <c r="AB42" s="155">
        <v>121.1</v>
      </c>
      <c r="AC42" s="155">
        <v>12.7</v>
      </c>
      <c r="AD42" s="166">
        <v>10.8</v>
      </c>
      <c r="AE42" s="155">
        <v>22.1</v>
      </c>
      <c r="AF42" s="153">
        <v>20.7</v>
      </c>
      <c r="AG42" s="76">
        <v>78.4</v>
      </c>
      <c r="AH42" s="77">
        <v>72.6</v>
      </c>
      <c r="AI42" s="72"/>
      <c r="AJ42" s="74"/>
      <c r="AK42" s="72"/>
      <c r="AL42" s="74"/>
      <c r="AM42" s="76"/>
      <c r="AN42" s="70"/>
      <c r="AO42" s="78"/>
      <c r="AP42" s="79"/>
      <c r="AQ42" s="78"/>
      <c r="AR42" s="79"/>
    </row>
    <row r="43" spans="1:44" s="25" customFormat="1" ht="13.5" thickBot="1">
      <c r="A43" s="28" t="s">
        <v>52</v>
      </c>
      <c r="B43" s="26"/>
      <c r="C43" s="54"/>
      <c r="D43" s="70">
        <v>204</v>
      </c>
      <c r="E43" s="70">
        <v>203.1</v>
      </c>
      <c r="F43" s="71">
        <v>201.4</v>
      </c>
      <c r="G43" s="74">
        <v>200.4</v>
      </c>
      <c r="H43" s="72">
        <v>645.4</v>
      </c>
      <c r="I43" s="73">
        <v>615.7</v>
      </c>
      <c r="J43" s="73">
        <v>343.4</v>
      </c>
      <c r="K43" s="73">
        <v>326.7</v>
      </c>
      <c r="L43" s="73">
        <v>43.8</v>
      </c>
      <c r="M43" s="73">
        <v>42.7</v>
      </c>
      <c r="N43" s="73">
        <v>200.7</v>
      </c>
      <c r="O43" s="73">
        <v>190.5</v>
      </c>
      <c r="P43" s="73"/>
      <c r="Q43" s="73"/>
      <c r="R43" s="73"/>
      <c r="S43" s="74"/>
      <c r="T43" s="70">
        <v>9.3</v>
      </c>
      <c r="U43" s="70">
        <v>7.7</v>
      </c>
      <c r="V43" s="76">
        <v>52.9</v>
      </c>
      <c r="W43" s="75">
        <v>47.7</v>
      </c>
      <c r="X43" s="72">
        <v>24.6</v>
      </c>
      <c r="Y43" s="74">
        <v>21.7</v>
      </c>
      <c r="Z43" s="154" t="s">
        <v>52</v>
      </c>
      <c r="AA43" s="75">
        <v>112.9</v>
      </c>
      <c r="AB43" s="73">
        <v>106.3</v>
      </c>
      <c r="AC43" s="73">
        <v>11.6</v>
      </c>
      <c r="AD43" s="73">
        <v>10.4</v>
      </c>
      <c r="AE43" s="73">
        <v>17.7</v>
      </c>
      <c r="AF43" s="74">
        <v>16.5</v>
      </c>
      <c r="AG43" s="76">
        <v>69.2</v>
      </c>
      <c r="AH43" s="77">
        <v>66.2</v>
      </c>
      <c r="AI43" s="72"/>
      <c r="AJ43" s="74"/>
      <c r="AK43" s="72"/>
      <c r="AL43" s="74"/>
      <c r="AM43" s="76"/>
      <c r="AN43" s="70"/>
      <c r="AO43" s="78"/>
      <c r="AP43" s="79"/>
      <c r="AQ43" s="78"/>
      <c r="AR43" s="79"/>
    </row>
    <row r="46" ht="12.75">
      <c r="D46">
        <f>13*100000/(C10+C34)*1.336</f>
        <v>14.182590233545648</v>
      </c>
    </row>
  </sheetData>
  <sheetProtection/>
  <mergeCells count="28">
    <mergeCell ref="AA5:AB5"/>
    <mergeCell ref="AA4:AF4"/>
    <mergeCell ref="Z4:Z6"/>
    <mergeCell ref="F5:G5"/>
    <mergeCell ref="R5:S5"/>
    <mergeCell ref="P5:Q5"/>
    <mergeCell ref="D4:G4"/>
    <mergeCell ref="D5:E5"/>
    <mergeCell ref="X4:Y5"/>
    <mergeCell ref="A2:Q2"/>
    <mergeCell ref="H5:I5"/>
    <mergeCell ref="J5:K5"/>
    <mergeCell ref="L5:M5"/>
    <mergeCell ref="N5:O5"/>
    <mergeCell ref="B4:C5"/>
    <mergeCell ref="H4:S4"/>
    <mergeCell ref="A4:A6"/>
    <mergeCell ref="E3:P3"/>
    <mergeCell ref="AG4:AH5"/>
    <mergeCell ref="AI4:AJ5"/>
    <mergeCell ref="AK4:AL5"/>
    <mergeCell ref="AQ5:AR5"/>
    <mergeCell ref="T4:U5"/>
    <mergeCell ref="V4:W5"/>
    <mergeCell ref="AO5:AP5"/>
    <mergeCell ref="AM4:AN5"/>
    <mergeCell ref="AC5:AD5"/>
    <mergeCell ref="AE5:AF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76"/>
  <sheetViews>
    <sheetView zoomScalePageLayoutView="0" workbookViewId="0" topLeftCell="A52">
      <selection activeCell="V57" sqref="V57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4" width="10.375" style="0" customWidth="1"/>
    <col min="7" max="7" width="10.875" style="0" customWidth="1"/>
    <col min="8" max="8" width="12.00390625" style="0" customWidth="1"/>
    <col min="9" max="9" width="11.00390625" style="0" customWidth="1"/>
    <col min="10" max="12" width="11.125" style="0" customWidth="1"/>
    <col min="13" max="13" width="10.75390625" style="0" customWidth="1"/>
    <col min="14" max="14" width="10.875" style="0" customWidth="1"/>
    <col min="15" max="16" width="11.125" style="0" customWidth="1"/>
    <col min="17" max="18" width="11.125" style="0" hidden="1" customWidth="1"/>
    <col min="19" max="19" width="9.375" style="0" hidden="1" customWidth="1"/>
    <col min="20" max="20" width="13.125" style="0" customWidth="1"/>
    <col min="21" max="21" width="8.75390625" style="0" customWidth="1"/>
  </cols>
  <sheetData>
    <row r="2" spans="1:7" ht="12.75">
      <c r="A2" s="129" t="s">
        <v>77</v>
      </c>
      <c r="B2" s="129"/>
      <c r="C2" s="129"/>
      <c r="D2" s="129"/>
      <c r="E2" s="129"/>
      <c r="F2" s="129"/>
      <c r="G2" s="129"/>
    </row>
    <row r="3" ht="13.5" thickBot="1"/>
    <row r="4" spans="1:4" ht="13.5" customHeight="1" thickBot="1">
      <c r="A4" s="204" t="s">
        <v>0</v>
      </c>
      <c r="B4" s="186" t="s">
        <v>46</v>
      </c>
      <c r="C4" s="187"/>
      <c r="D4" s="196"/>
    </row>
    <row r="5" spans="1:22" ht="13.5" customHeight="1" thickBot="1">
      <c r="A5" s="205"/>
      <c r="B5" s="198"/>
      <c r="C5" s="199"/>
      <c r="D5" s="199"/>
      <c r="E5" s="236" t="s">
        <v>54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3" t="s">
        <v>75</v>
      </c>
      <c r="U5" s="234"/>
      <c r="V5" s="235"/>
    </row>
    <row r="6" spans="1:22" ht="13.5" thickBot="1">
      <c r="A6" s="206"/>
      <c r="B6" s="80">
        <v>2014</v>
      </c>
      <c r="C6" s="80">
        <v>2015</v>
      </c>
      <c r="D6" s="81" t="s">
        <v>68</v>
      </c>
      <c r="E6" s="35">
        <v>2013</v>
      </c>
      <c r="F6" s="36">
        <v>2014</v>
      </c>
      <c r="G6" s="38">
        <v>2015</v>
      </c>
      <c r="H6" s="130" t="s">
        <v>60</v>
      </c>
      <c r="I6" s="130" t="s">
        <v>61</v>
      </c>
      <c r="J6" s="130" t="s">
        <v>62</v>
      </c>
      <c r="K6" s="130" t="s">
        <v>63</v>
      </c>
      <c r="L6" s="130" t="s">
        <v>64</v>
      </c>
      <c r="M6" s="130" t="s">
        <v>65</v>
      </c>
      <c r="N6" s="130" t="s">
        <v>66</v>
      </c>
      <c r="O6" s="130" t="s">
        <v>67</v>
      </c>
      <c r="P6" s="130" t="s">
        <v>68</v>
      </c>
      <c r="Q6" s="130" t="s">
        <v>69</v>
      </c>
      <c r="R6" s="130" t="s">
        <v>70</v>
      </c>
      <c r="S6" s="131" t="s">
        <v>71</v>
      </c>
      <c r="T6" s="94" t="s">
        <v>72</v>
      </c>
      <c r="U6" s="95" t="s">
        <v>58</v>
      </c>
      <c r="V6" s="96" t="s">
        <v>59</v>
      </c>
    </row>
    <row r="7" spans="1:22" ht="12.75">
      <c r="A7" s="30" t="s">
        <v>1</v>
      </c>
      <c r="B7" s="20">
        <v>38</v>
      </c>
      <c r="C7" s="32">
        <v>21</v>
      </c>
      <c r="D7" s="21">
        <f>абс!AJ7</f>
        <v>18</v>
      </c>
      <c r="E7" s="20">
        <v>49</v>
      </c>
      <c r="F7" s="32">
        <v>36</v>
      </c>
      <c r="G7" s="32">
        <v>17</v>
      </c>
      <c r="H7" s="32">
        <v>2</v>
      </c>
      <c r="I7" s="32">
        <v>4</v>
      </c>
      <c r="J7" s="32">
        <v>4</v>
      </c>
      <c r="K7" s="31">
        <v>6</v>
      </c>
      <c r="L7" s="49">
        <v>9</v>
      </c>
      <c r="M7" s="49">
        <v>11</v>
      </c>
      <c r="N7" s="31">
        <v>15</v>
      </c>
      <c r="O7" s="32">
        <v>15</v>
      </c>
      <c r="P7" s="120">
        <v>17</v>
      </c>
      <c r="Q7" s="29"/>
      <c r="R7" s="29"/>
      <c r="S7" s="120"/>
      <c r="T7" s="132">
        <v>223</v>
      </c>
      <c r="U7" s="167">
        <f>P7*100/T7</f>
        <v>7.623318385650224</v>
      </c>
      <c r="V7" s="170">
        <f>D7*100/T7</f>
        <v>8.071748878923767</v>
      </c>
    </row>
    <row r="8" spans="1:22" ht="12.75">
      <c r="A8" s="3" t="s">
        <v>2</v>
      </c>
      <c r="B8" s="22">
        <v>71</v>
      </c>
      <c r="C8" s="29">
        <v>41</v>
      </c>
      <c r="D8" s="23">
        <f>абс!AJ8</f>
        <v>28</v>
      </c>
      <c r="E8" s="22">
        <v>111</v>
      </c>
      <c r="F8" s="29">
        <v>60</v>
      </c>
      <c r="G8" s="29">
        <v>35</v>
      </c>
      <c r="H8" s="29">
        <v>4</v>
      </c>
      <c r="I8" s="29">
        <v>5</v>
      </c>
      <c r="J8" s="29">
        <v>12</v>
      </c>
      <c r="K8" s="29">
        <v>14</v>
      </c>
      <c r="L8" s="33">
        <v>16</v>
      </c>
      <c r="M8" s="33">
        <v>18</v>
      </c>
      <c r="N8" s="29">
        <v>22</v>
      </c>
      <c r="O8" s="29">
        <v>24</v>
      </c>
      <c r="P8" s="120">
        <v>26</v>
      </c>
      <c r="Q8" s="29"/>
      <c r="R8" s="29"/>
      <c r="S8" s="121"/>
      <c r="T8" s="133">
        <v>393</v>
      </c>
      <c r="U8" s="167">
        <f aca="true" t="shared" si="0" ref="U8:U38">P8*100/T8</f>
        <v>6.6157760814249365</v>
      </c>
      <c r="V8" s="170">
        <f aca="true" t="shared" si="1" ref="V8:V38">D8*100/T8</f>
        <v>7.124681933842239</v>
      </c>
    </row>
    <row r="9" spans="1:22" ht="12.75">
      <c r="A9" s="3" t="s">
        <v>3</v>
      </c>
      <c r="B9" s="22">
        <v>32</v>
      </c>
      <c r="C9" s="29">
        <v>17</v>
      </c>
      <c r="D9" s="23">
        <f>абс!AJ9</f>
        <v>15</v>
      </c>
      <c r="E9" s="22">
        <v>60</v>
      </c>
      <c r="F9" s="29">
        <v>28</v>
      </c>
      <c r="G9" s="29">
        <v>12</v>
      </c>
      <c r="H9" s="29">
        <v>1</v>
      </c>
      <c r="I9" s="29">
        <v>1</v>
      </c>
      <c r="J9" s="29">
        <v>4</v>
      </c>
      <c r="K9" s="29">
        <v>8</v>
      </c>
      <c r="L9" s="33">
        <v>9</v>
      </c>
      <c r="M9" s="33">
        <v>10</v>
      </c>
      <c r="N9" s="29">
        <v>10</v>
      </c>
      <c r="O9" s="29">
        <v>10</v>
      </c>
      <c r="P9" s="120">
        <v>10</v>
      </c>
      <c r="Q9" s="29"/>
      <c r="R9" s="29"/>
      <c r="S9" s="121"/>
      <c r="T9" s="133">
        <v>166</v>
      </c>
      <c r="U9" s="167">
        <f t="shared" si="0"/>
        <v>6.024096385542169</v>
      </c>
      <c r="V9" s="170">
        <f>D9*100/T9</f>
        <v>9.036144578313253</v>
      </c>
    </row>
    <row r="10" spans="1:22" ht="12.75">
      <c r="A10" s="3" t="s">
        <v>4</v>
      </c>
      <c r="B10" s="22">
        <v>15</v>
      </c>
      <c r="C10" s="29">
        <v>19</v>
      </c>
      <c r="D10" s="23">
        <f>абс!AJ10</f>
        <v>8</v>
      </c>
      <c r="E10" s="22">
        <v>5</v>
      </c>
      <c r="F10" s="29">
        <v>14</v>
      </c>
      <c r="G10" s="29">
        <v>16</v>
      </c>
      <c r="H10" s="29">
        <v>3</v>
      </c>
      <c r="I10" s="29">
        <v>3</v>
      </c>
      <c r="J10" s="29">
        <v>5</v>
      </c>
      <c r="K10" s="29">
        <v>5</v>
      </c>
      <c r="L10" s="33">
        <v>6</v>
      </c>
      <c r="M10" s="33">
        <v>7</v>
      </c>
      <c r="N10" s="29">
        <v>7</v>
      </c>
      <c r="O10" s="29">
        <v>7</v>
      </c>
      <c r="P10" s="120">
        <v>7</v>
      </c>
      <c r="Q10" s="29"/>
      <c r="R10" s="29"/>
      <c r="S10" s="121"/>
      <c r="T10" s="133">
        <v>227</v>
      </c>
      <c r="U10" s="167">
        <f t="shared" si="0"/>
        <v>3.0837004405286343</v>
      </c>
      <c r="V10" s="170">
        <f t="shared" si="1"/>
        <v>3.5242290748898677</v>
      </c>
    </row>
    <row r="11" spans="1:22" ht="12.75">
      <c r="A11" s="3" t="s">
        <v>5</v>
      </c>
      <c r="B11" s="22">
        <v>36</v>
      </c>
      <c r="C11" s="29">
        <v>22</v>
      </c>
      <c r="D11" s="23">
        <f>абс!AJ11</f>
        <v>10</v>
      </c>
      <c r="E11" s="22">
        <v>34</v>
      </c>
      <c r="F11" s="29">
        <v>36</v>
      </c>
      <c r="G11" s="29">
        <v>20</v>
      </c>
      <c r="H11" s="29">
        <v>1</v>
      </c>
      <c r="I11" s="29">
        <v>2</v>
      </c>
      <c r="J11" s="29">
        <v>5</v>
      </c>
      <c r="K11" s="29">
        <v>6</v>
      </c>
      <c r="L11" s="33">
        <v>9</v>
      </c>
      <c r="M11" s="33">
        <v>9</v>
      </c>
      <c r="N11" s="29">
        <v>9</v>
      </c>
      <c r="O11" s="29">
        <v>9</v>
      </c>
      <c r="P11" s="120">
        <v>9</v>
      </c>
      <c r="Q11" s="29"/>
      <c r="R11" s="29"/>
      <c r="S11" s="121"/>
      <c r="T11" s="133">
        <v>208</v>
      </c>
      <c r="U11" s="167">
        <f t="shared" si="0"/>
        <v>4.326923076923077</v>
      </c>
      <c r="V11" s="170">
        <f t="shared" si="1"/>
        <v>4.8076923076923075</v>
      </c>
    </row>
    <row r="12" spans="1:22" ht="12.75">
      <c r="A12" s="3" t="s">
        <v>6</v>
      </c>
      <c r="B12" s="22">
        <v>11</v>
      </c>
      <c r="C12" s="29">
        <v>9</v>
      </c>
      <c r="D12" s="23">
        <f>абс!AJ12</f>
        <v>8</v>
      </c>
      <c r="E12" s="22">
        <v>42</v>
      </c>
      <c r="F12" s="29">
        <v>11</v>
      </c>
      <c r="G12" s="29">
        <v>5</v>
      </c>
      <c r="H12" s="29">
        <v>4</v>
      </c>
      <c r="I12" s="29">
        <v>5</v>
      </c>
      <c r="J12" s="29">
        <v>6</v>
      </c>
      <c r="K12" s="29">
        <v>7</v>
      </c>
      <c r="L12" s="33">
        <v>7</v>
      </c>
      <c r="M12" s="33">
        <v>7</v>
      </c>
      <c r="N12" s="29">
        <v>7</v>
      </c>
      <c r="O12" s="29">
        <v>8</v>
      </c>
      <c r="P12" s="120">
        <v>8</v>
      </c>
      <c r="Q12" s="29"/>
      <c r="R12" s="29"/>
      <c r="S12" s="121"/>
      <c r="T12" s="133">
        <v>103</v>
      </c>
      <c r="U12" s="167">
        <f t="shared" si="0"/>
        <v>7.766990291262136</v>
      </c>
      <c r="V12" s="170">
        <f t="shared" si="1"/>
        <v>7.766990291262136</v>
      </c>
    </row>
    <row r="13" spans="1:22" ht="12.75">
      <c r="A13" s="3" t="s">
        <v>7</v>
      </c>
      <c r="B13" s="22">
        <v>36</v>
      </c>
      <c r="C13" s="29">
        <v>9</v>
      </c>
      <c r="D13" s="23">
        <f>абс!AJ13</f>
        <v>8</v>
      </c>
      <c r="E13" s="22">
        <v>48</v>
      </c>
      <c r="F13" s="29">
        <v>36</v>
      </c>
      <c r="G13" s="29">
        <v>8</v>
      </c>
      <c r="H13" s="29">
        <v>2</v>
      </c>
      <c r="I13" s="29">
        <v>2</v>
      </c>
      <c r="J13" s="29">
        <v>2</v>
      </c>
      <c r="K13" s="29">
        <v>3</v>
      </c>
      <c r="L13" s="33">
        <v>3</v>
      </c>
      <c r="M13" s="33">
        <v>3</v>
      </c>
      <c r="N13" s="29">
        <v>4</v>
      </c>
      <c r="O13" s="29">
        <v>4</v>
      </c>
      <c r="P13" s="120">
        <v>6</v>
      </c>
      <c r="Q13" s="29"/>
      <c r="R13" s="29"/>
      <c r="S13" s="121"/>
      <c r="T13" s="133">
        <v>121</v>
      </c>
      <c r="U13" s="167">
        <f t="shared" si="0"/>
        <v>4.958677685950414</v>
      </c>
      <c r="V13" s="170">
        <f t="shared" si="1"/>
        <v>6.6115702479338845</v>
      </c>
    </row>
    <row r="14" spans="1:22" ht="12.75">
      <c r="A14" s="3" t="s">
        <v>8</v>
      </c>
      <c r="B14" s="22">
        <v>28</v>
      </c>
      <c r="C14" s="29">
        <v>31</v>
      </c>
      <c r="D14" s="23">
        <f>абс!AJ14</f>
        <v>29</v>
      </c>
      <c r="E14" s="22">
        <v>12</v>
      </c>
      <c r="F14" s="29">
        <v>16</v>
      </c>
      <c r="G14" s="29">
        <v>24</v>
      </c>
      <c r="H14" s="29">
        <v>2</v>
      </c>
      <c r="I14" s="29">
        <v>6</v>
      </c>
      <c r="J14" s="29">
        <v>7</v>
      </c>
      <c r="K14" s="29">
        <v>8</v>
      </c>
      <c r="L14" s="33">
        <v>10</v>
      </c>
      <c r="M14" s="33">
        <v>14</v>
      </c>
      <c r="N14" s="29">
        <v>15</v>
      </c>
      <c r="O14" s="29">
        <v>17</v>
      </c>
      <c r="P14" s="120">
        <v>18</v>
      </c>
      <c r="Q14" s="29"/>
      <c r="R14" s="29"/>
      <c r="S14" s="121"/>
      <c r="T14" s="133">
        <v>570</v>
      </c>
      <c r="U14" s="167">
        <f t="shared" si="0"/>
        <v>3.1578947368421053</v>
      </c>
      <c r="V14" s="170">
        <f t="shared" si="1"/>
        <v>5.087719298245614</v>
      </c>
    </row>
    <row r="15" spans="1:22" ht="12.75">
      <c r="A15" s="3" t="s">
        <v>9</v>
      </c>
      <c r="B15" s="22">
        <v>75</v>
      </c>
      <c r="C15" s="29">
        <v>37</v>
      </c>
      <c r="D15" s="23">
        <f>абс!AJ15</f>
        <v>19</v>
      </c>
      <c r="E15" s="22">
        <v>81</v>
      </c>
      <c r="F15" s="29">
        <v>59</v>
      </c>
      <c r="G15" s="29">
        <v>30</v>
      </c>
      <c r="H15" s="29">
        <v>1</v>
      </c>
      <c r="I15" s="29">
        <v>2</v>
      </c>
      <c r="J15" s="29">
        <v>4</v>
      </c>
      <c r="K15" s="29">
        <v>5</v>
      </c>
      <c r="L15" s="33">
        <v>5</v>
      </c>
      <c r="M15" s="33">
        <v>6</v>
      </c>
      <c r="N15" s="29">
        <v>7</v>
      </c>
      <c r="O15" s="29">
        <v>8</v>
      </c>
      <c r="P15" s="120">
        <v>12</v>
      </c>
      <c r="Q15" s="29"/>
      <c r="R15" s="29"/>
      <c r="S15" s="121"/>
      <c r="T15" s="133">
        <v>412</v>
      </c>
      <c r="U15" s="167">
        <f t="shared" si="0"/>
        <v>2.912621359223301</v>
      </c>
      <c r="V15" s="170">
        <f t="shared" si="1"/>
        <v>4.611650485436893</v>
      </c>
    </row>
    <row r="16" spans="1:22" ht="12.75">
      <c r="A16" s="3" t="s">
        <v>10</v>
      </c>
      <c r="B16" s="22">
        <v>28</v>
      </c>
      <c r="C16" s="29">
        <v>16</v>
      </c>
      <c r="D16" s="23">
        <f>абс!AJ16</f>
        <v>10</v>
      </c>
      <c r="E16" s="22">
        <v>26</v>
      </c>
      <c r="F16" s="29">
        <v>27</v>
      </c>
      <c r="G16" s="29">
        <v>15</v>
      </c>
      <c r="H16" s="29">
        <v>2</v>
      </c>
      <c r="I16" s="29">
        <v>3</v>
      </c>
      <c r="J16" s="29">
        <v>3</v>
      </c>
      <c r="K16" s="29">
        <v>3</v>
      </c>
      <c r="L16" s="33">
        <v>3</v>
      </c>
      <c r="M16" s="33">
        <v>5</v>
      </c>
      <c r="N16" s="29">
        <v>7</v>
      </c>
      <c r="O16" s="29">
        <v>7</v>
      </c>
      <c r="P16" s="120">
        <v>9</v>
      </c>
      <c r="Q16" s="29"/>
      <c r="R16" s="29"/>
      <c r="S16" s="121"/>
      <c r="T16" s="133">
        <v>212</v>
      </c>
      <c r="U16" s="167">
        <f t="shared" si="0"/>
        <v>4.245283018867925</v>
      </c>
      <c r="V16" s="170">
        <f t="shared" si="1"/>
        <v>4.716981132075472</v>
      </c>
    </row>
    <row r="17" spans="1:22" ht="12.75">
      <c r="A17" s="3" t="s">
        <v>11</v>
      </c>
      <c r="B17" s="22">
        <v>28</v>
      </c>
      <c r="C17" s="29">
        <v>12</v>
      </c>
      <c r="D17" s="23">
        <f>абс!AJ17</f>
        <v>11</v>
      </c>
      <c r="E17" s="22">
        <v>49</v>
      </c>
      <c r="F17" s="29">
        <v>26</v>
      </c>
      <c r="G17" s="29">
        <v>11</v>
      </c>
      <c r="H17" s="29"/>
      <c r="I17" s="29">
        <v>2</v>
      </c>
      <c r="J17" s="29">
        <v>3</v>
      </c>
      <c r="K17" s="29">
        <v>5</v>
      </c>
      <c r="L17" s="33">
        <v>6</v>
      </c>
      <c r="M17" s="33">
        <v>6</v>
      </c>
      <c r="N17" s="29">
        <v>8</v>
      </c>
      <c r="O17" s="29">
        <v>10</v>
      </c>
      <c r="P17" s="120">
        <v>11</v>
      </c>
      <c r="Q17" s="29"/>
      <c r="R17" s="29"/>
      <c r="S17" s="121"/>
      <c r="T17" s="133">
        <v>129</v>
      </c>
      <c r="U17" s="167">
        <f t="shared" si="0"/>
        <v>8.527131782945736</v>
      </c>
      <c r="V17" s="170">
        <f t="shared" si="1"/>
        <v>8.527131782945736</v>
      </c>
    </row>
    <row r="18" spans="1:22" ht="12.75">
      <c r="A18" s="3" t="s">
        <v>12</v>
      </c>
      <c r="B18" s="22">
        <v>44</v>
      </c>
      <c r="C18" s="29">
        <v>44</v>
      </c>
      <c r="D18" s="23">
        <f>абс!AJ18</f>
        <v>19</v>
      </c>
      <c r="E18" s="22">
        <v>65</v>
      </c>
      <c r="F18" s="29">
        <v>38</v>
      </c>
      <c r="G18" s="29">
        <v>39</v>
      </c>
      <c r="H18" s="29">
        <v>4</v>
      </c>
      <c r="I18" s="29">
        <v>7</v>
      </c>
      <c r="J18" s="29">
        <v>9</v>
      </c>
      <c r="K18" s="29">
        <v>11</v>
      </c>
      <c r="L18" s="33">
        <v>13</v>
      </c>
      <c r="M18" s="33">
        <v>13</v>
      </c>
      <c r="N18" s="29">
        <v>14</v>
      </c>
      <c r="O18" s="29">
        <v>15</v>
      </c>
      <c r="P18" s="120">
        <v>18</v>
      </c>
      <c r="Q18" s="29"/>
      <c r="R18" s="29"/>
      <c r="S18" s="121"/>
      <c r="T18" s="133">
        <v>238</v>
      </c>
      <c r="U18" s="167">
        <f t="shared" si="0"/>
        <v>7.563025210084033</v>
      </c>
      <c r="V18" s="170">
        <f t="shared" si="1"/>
        <v>7.983193277310924</v>
      </c>
    </row>
    <row r="19" spans="1:22" ht="12.75">
      <c r="A19" s="3" t="s">
        <v>13</v>
      </c>
      <c r="B19" s="22">
        <v>43</v>
      </c>
      <c r="C19" s="29">
        <v>24</v>
      </c>
      <c r="D19" s="23">
        <f>абс!AJ19</f>
        <v>22</v>
      </c>
      <c r="E19" s="22">
        <v>78</v>
      </c>
      <c r="F19" s="29">
        <v>41</v>
      </c>
      <c r="G19" s="29">
        <v>21</v>
      </c>
      <c r="H19" s="29"/>
      <c r="I19" s="29">
        <v>2</v>
      </c>
      <c r="J19" s="29">
        <v>3</v>
      </c>
      <c r="K19" s="29">
        <v>7</v>
      </c>
      <c r="L19" s="33">
        <v>10</v>
      </c>
      <c r="M19" s="33">
        <v>12</v>
      </c>
      <c r="N19" s="29">
        <v>17</v>
      </c>
      <c r="O19" s="29">
        <v>19</v>
      </c>
      <c r="P19" s="120">
        <v>20</v>
      </c>
      <c r="Q19" s="29"/>
      <c r="R19" s="29"/>
      <c r="S19" s="121"/>
      <c r="T19" s="133">
        <v>250</v>
      </c>
      <c r="U19" s="167">
        <f t="shared" si="0"/>
        <v>8</v>
      </c>
      <c r="V19" s="170">
        <f t="shared" si="1"/>
        <v>8.8</v>
      </c>
    </row>
    <row r="20" spans="1:22" ht="12.75">
      <c r="A20" s="3" t="s">
        <v>14</v>
      </c>
      <c r="B20" s="22">
        <v>16</v>
      </c>
      <c r="C20" s="29">
        <v>7</v>
      </c>
      <c r="D20" s="23">
        <f>абс!AJ20</f>
        <v>4</v>
      </c>
      <c r="E20" s="22">
        <v>42</v>
      </c>
      <c r="F20" s="29">
        <v>14</v>
      </c>
      <c r="G20" s="29">
        <v>6</v>
      </c>
      <c r="H20" s="29">
        <v>2</v>
      </c>
      <c r="I20" s="29">
        <v>2</v>
      </c>
      <c r="J20" s="29">
        <v>3</v>
      </c>
      <c r="K20" s="29">
        <v>4</v>
      </c>
      <c r="L20" s="33">
        <v>4</v>
      </c>
      <c r="M20" s="33">
        <v>4</v>
      </c>
      <c r="N20" s="29">
        <v>4</v>
      </c>
      <c r="O20" s="29">
        <v>4</v>
      </c>
      <c r="P20" s="120">
        <v>4</v>
      </c>
      <c r="Q20" s="29"/>
      <c r="R20" s="29"/>
      <c r="S20" s="121"/>
      <c r="T20" s="133">
        <v>123</v>
      </c>
      <c r="U20" s="167">
        <f t="shared" si="0"/>
        <v>3.252032520325203</v>
      </c>
      <c r="V20" s="170">
        <f t="shared" si="1"/>
        <v>3.252032520325203</v>
      </c>
    </row>
    <row r="21" spans="1:22" ht="12.75">
      <c r="A21" s="3" t="s">
        <v>15</v>
      </c>
      <c r="B21" s="22">
        <v>23</v>
      </c>
      <c r="C21" s="29">
        <v>19</v>
      </c>
      <c r="D21" s="23">
        <f>абс!AJ21</f>
        <v>6</v>
      </c>
      <c r="E21" s="22">
        <v>16</v>
      </c>
      <c r="F21" s="29">
        <v>22</v>
      </c>
      <c r="G21" s="29">
        <v>15</v>
      </c>
      <c r="H21" s="29">
        <v>1</v>
      </c>
      <c r="I21" s="29">
        <v>3</v>
      </c>
      <c r="J21" s="29">
        <v>4</v>
      </c>
      <c r="K21" s="29">
        <v>4</v>
      </c>
      <c r="L21" s="33">
        <v>5</v>
      </c>
      <c r="M21" s="33">
        <v>5</v>
      </c>
      <c r="N21" s="29">
        <v>5</v>
      </c>
      <c r="O21" s="29">
        <v>5</v>
      </c>
      <c r="P21" s="120">
        <v>5</v>
      </c>
      <c r="Q21" s="29"/>
      <c r="R21" s="29"/>
      <c r="S21" s="121"/>
      <c r="T21" s="133">
        <v>132</v>
      </c>
      <c r="U21" s="167">
        <f t="shared" si="0"/>
        <v>3.787878787878788</v>
      </c>
      <c r="V21" s="170">
        <f t="shared" si="1"/>
        <v>4.545454545454546</v>
      </c>
    </row>
    <row r="22" spans="1:22" ht="12.75">
      <c r="A22" s="3" t="s">
        <v>16</v>
      </c>
      <c r="B22" s="22">
        <v>37</v>
      </c>
      <c r="C22" s="29">
        <v>48</v>
      </c>
      <c r="D22" s="23">
        <f>абс!AJ22</f>
        <v>27</v>
      </c>
      <c r="E22" s="22">
        <v>32</v>
      </c>
      <c r="F22" s="29">
        <v>33</v>
      </c>
      <c r="G22" s="29">
        <v>43</v>
      </c>
      <c r="H22" s="29">
        <v>8</v>
      </c>
      <c r="I22" s="29">
        <v>12</v>
      </c>
      <c r="J22" s="29">
        <v>17</v>
      </c>
      <c r="K22" s="29">
        <v>19</v>
      </c>
      <c r="L22" s="33">
        <v>19</v>
      </c>
      <c r="M22" s="33">
        <v>20</v>
      </c>
      <c r="N22" s="29">
        <v>20</v>
      </c>
      <c r="O22" s="29">
        <v>20</v>
      </c>
      <c r="P22" s="120">
        <v>21</v>
      </c>
      <c r="Q22" s="29"/>
      <c r="R22" s="29"/>
      <c r="S22" s="121"/>
      <c r="T22" s="133">
        <v>303</v>
      </c>
      <c r="U22" s="167">
        <f t="shared" si="0"/>
        <v>6.930693069306931</v>
      </c>
      <c r="V22" s="170">
        <f t="shared" si="1"/>
        <v>8.910891089108912</v>
      </c>
    </row>
    <row r="23" spans="1:22" ht="12.75">
      <c r="A23" s="3" t="s">
        <v>17</v>
      </c>
      <c r="B23" s="22">
        <v>44</v>
      </c>
      <c r="C23" s="29">
        <v>39</v>
      </c>
      <c r="D23" s="23">
        <f>абс!AJ23</f>
        <v>17</v>
      </c>
      <c r="E23" s="22">
        <v>39</v>
      </c>
      <c r="F23" s="29">
        <v>39</v>
      </c>
      <c r="G23" s="29">
        <v>38</v>
      </c>
      <c r="H23" s="29">
        <v>6</v>
      </c>
      <c r="I23" s="29">
        <v>8</v>
      </c>
      <c r="J23" s="29">
        <v>10</v>
      </c>
      <c r="K23" s="29">
        <v>10</v>
      </c>
      <c r="L23" s="33">
        <v>10</v>
      </c>
      <c r="M23" s="33">
        <v>10</v>
      </c>
      <c r="N23" s="29">
        <v>10</v>
      </c>
      <c r="O23" s="29">
        <v>13</v>
      </c>
      <c r="P23" s="120">
        <v>13</v>
      </c>
      <c r="Q23" s="29"/>
      <c r="R23" s="29"/>
      <c r="S23" s="121"/>
      <c r="T23" s="133">
        <v>305</v>
      </c>
      <c r="U23" s="167">
        <f t="shared" si="0"/>
        <v>4.262295081967213</v>
      </c>
      <c r="V23" s="170">
        <f t="shared" si="1"/>
        <v>5.573770491803279</v>
      </c>
    </row>
    <row r="24" spans="1:22" ht="12.75">
      <c r="A24" s="3" t="s">
        <v>18</v>
      </c>
      <c r="B24" s="22">
        <v>28</v>
      </c>
      <c r="C24" s="29">
        <v>27</v>
      </c>
      <c r="D24" s="23">
        <f>абс!AJ24</f>
        <v>22</v>
      </c>
      <c r="E24" s="22">
        <v>55</v>
      </c>
      <c r="F24" s="29">
        <v>25</v>
      </c>
      <c r="G24" s="29">
        <v>23</v>
      </c>
      <c r="H24" s="29">
        <v>3</v>
      </c>
      <c r="I24" s="29">
        <v>4</v>
      </c>
      <c r="J24" s="29">
        <v>5</v>
      </c>
      <c r="K24" s="29">
        <v>7</v>
      </c>
      <c r="L24" s="33">
        <v>9</v>
      </c>
      <c r="M24" s="33">
        <v>10</v>
      </c>
      <c r="N24" s="29">
        <v>13</v>
      </c>
      <c r="O24" s="29">
        <v>17</v>
      </c>
      <c r="P24" s="120">
        <v>18</v>
      </c>
      <c r="Q24" s="29"/>
      <c r="R24" s="29"/>
      <c r="S24" s="121"/>
      <c r="T24" s="133">
        <v>237</v>
      </c>
      <c r="U24" s="167">
        <f t="shared" si="0"/>
        <v>7.594936708860759</v>
      </c>
      <c r="V24" s="170">
        <f t="shared" si="1"/>
        <v>9.282700421940929</v>
      </c>
    </row>
    <row r="25" spans="1:22" ht="12.75">
      <c r="A25" s="3" t="s">
        <v>19</v>
      </c>
      <c r="B25" s="22">
        <v>13</v>
      </c>
      <c r="C25" s="29">
        <v>11</v>
      </c>
      <c r="D25" s="23">
        <f>абс!AJ25</f>
        <v>9</v>
      </c>
      <c r="E25" s="22">
        <v>23</v>
      </c>
      <c r="F25" s="29">
        <v>11</v>
      </c>
      <c r="G25" s="29">
        <v>11</v>
      </c>
      <c r="H25" s="29"/>
      <c r="I25" s="29"/>
      <c r="J25" s="29">
        <v>1</v>
      </c>
      <c r="K25" s="29">
        <v>2</v>
      </c>
      <c r="L25" s="33">
        <v>3</v>
      </c>
      <c r="M25" s="33">
        <v>3</v>
      </c>
      <c r="N25" s="29">
        <v>4</v>
      </c>
      <c r="O25" s="29">
        <v>4</v>
      </c>
      <c r="P25" s="120">
        <v>6</v>
      </c>
      <c r="Q25" s="29"/>
      <c r="R25" s="29"/>
      <c r="S25" s="121"/>
      <c r="T25" s="133">
        <v>120</v>
      </c>
      <c r="U25" s="167">
        <f t="shared" si="0"/>
        <v>5</v>
      </c>
      <c r="V25" s="170">
        <f t="shared" si="1"/>
        <v>7.5</v>
      </c>
    </row>
    <row r="26" spans="1:22" ht="12.75">
      <c r="A26" s="3" t="s">
        <v>20</v>
      </c>
      <c r="B26" s="22">
        <v>30</v>
      </c>
      <c r="C26" s="29">
        <v>14</v>
      </c>
      <c r="D26" s="23">
        <f>абс!AJ26</f>
        <v>15</v>
      </c>
      <c r="E26" s="22">
        <v>5</v>
      </c>
      <c r="F26" s="29">
        <v>28</v>
      </c>
      <c r="G26" s="29">
        <v>11</v>
      </c>
      <c r="H26" s="29"/>
      <c r="I26" s="29">
        <v>2</v>
      </c>
      <c r="J26" s="29">
        <v>3</v>
      </c>
      <c r="K26" s="29">
        <v>4</v>
      </c>
      <c r="L26" s="33">
        <v>5</v>
      </c>
      <c r="M26" s="33">
        <v>10</v>
      </c>
      <c r="N26" s="29">
        <v>13</v>
      </c>
      <c r="O26" s="29">
        <v>13</v>
      </c>
      <c r="P26" s="120">
        <v>13</v>
      </c>
      <c r="Q26" s="29"/>
      <c r="R26" s="29"/>
      <c r="S26" s="121"/>
      <c r="T26" s="133">
        <v>191</v>
      </c>
      <c r="U26" s="167">
        <f t="shared" si="0"/>
        <v>6.806282722513089</v>
      </c>
      <c r="V26" s="170">
        <f t="shared" si="1"/>
        <v>7.853403141361256</v>
      </c>
    </row>
    <row r="27" spans="1:22" ht="12.75">
      <c r="A27" s="3" t="s">
        <v>21</v>
      </c>
      <c r="B27" s="22">
        <v>74</v>
      </c>
      <c r="C27" s="29">
        <v>42</v>
      </c>
      <c r="D27" s="23">
        <f>абс!AJ27</f>
        <v>29</v>
      </c>
      <c r="E27" s="22">
        <v>110</v>
      </c>
      <c r="F27" s="29">
        <v>73</v>
      </c>
      <c r="G27" s="29">
        <v>36</v>
      </c>
      <c r="H27" s="29">
        <v>1</v>
      </c>
      <c r="I27" s="29">
        <v>4</v>
      </c>
      <c r="J27" s="29">
        <v>13</v>
      </c>
      <c r="K27" s="29">
        <v>15</v>
      </c>
      <c r="L27" s="33">
        <v>17</v>
      </c>
      <c r="M27" s="33">
        <v>17</v>
      </c>
      <c r="N27" s="29">
        <v>17</v>
      </c>
      <c r="O27" s="29">
        <v>24</v>
      </c>
      <c r="P27" s="120">
        <v>26</v>
      </c>
      <c r="Q27" s="29"/>
      <c r="R27" s="29"/>
      <c r="S27" s="121"/>
      <c r="T27" s="133">
        <v>380</v>
      </c>
      <c r="U27" s="167">
        <f t="shared" si="0"/>
        <v>6.842105263157895</v>
      </c>
      <c r="V27" s="170">
        <f t="shared" si="1"/>
        <v>7.631578947368421</v>
      </c>
    </row>
    <row r="28" spans="1:22" ht="12.75">
      <c r="A28" s="3" t="s">
        <v>22</v>
      </c>
      <c r="B28" s="22">
        <v>39</v>
      </c>
      <c r="C28" s="29">
        <v>15</v>
      </c>
      <c r="D28" s="23">
        <f>абс!AJ28</f>
        <v>2</v>
      </c>
      <c r="E28" s="22">
        <v>57</v>
      </c>
      <c r="F28" s="29">
        <v>39</v>
      </c>
      <c r="G28" s="29">
        <v>11</v>
      </c>
      <c r="H28" s="29"/>
      <c r="I28" s="29"/>
      <c r="J28" s="29"/>
      <c r="K28" s="29"/>
      <c r="L28" s="33">
        <v>1</v>
      </c>
      <c r="M28" s="33">
        <v>1</v>
      </c>
      <c r="N28" s="29">
        <v>1</v>
      </c>
      <c r="O28" s="29">
        <v>1</v>
      </c>
      <c r="P28" s="120">
        <v>1</v>
      </c>
      <c r="Q28" s="29"/>
      <c r="R28" s="29"/>
      <c r="S28" s="121"/>
      <c r="T28" s="133">
        <v>207</v>
      </c>
      <c r="U28" s="167">
        <f t="shared" si="0"/>
        <v>0.4830917874396135</v>
      </c>
      <c r="V28" s="170">
        <f t="shared" si="1"/>
        <v>0.966183574879227</v>
      </c>
    </row>
    <row r="29" spans="1:22" ht="12.75">
      <c r="A29" s="3" t="s">
        <v>23</v>
      </c>
      <c r="B29" s="22">
        <v>16</v>
      </c>
      <c r="C29" s="29">
        <v>30</v>
      </c>
      <c r="D29" s="23">
        <f>абс!AJ29</f>
        <v>13</v>
      </c>
      <c r="E29" s="22">
        <v>51</v>
      </c>
      <c r="F29" s="29">
        <v>16</v>
      </c>
      <c r="G29" s="29">
        <v>30</v>
      </c>
      <c r="H29" s="29">
        <v>5</v>
      </c>
      <c r="I29" s="29">
        <v>7</v>
      </c>
      <c r="J29" s="29">
        <v>9</v>
      </c>
      <c r="K29" s="29">
        <v>10</v>
      </c>
      <c r="L29" s="33">
        <v>11</v>
      </c>
      <c r="M29" s="33">
        <v>11</v>
      </c>
      <c r="N29" s="29">
        <v>12</v>
      </c>
      <c r="O29" s="29">
        <v>12</v>
      </c>
      <c r="P29" s="120">
        <v>12</v>
      </c>
      <c r="Q29" s="29"/>
      <c r="R29" s="29"/>
      <c r="S29" s="121"/>
      <c r="T29" s="133">
        <v>129</v>
      </c>
      <c r="U29" s="167">
        <f t="shared" si="0"/>
        <v>9.30232558139535</v>
      </c>
      <c r="V29" s="170">
        <f t="shared" si="1"/>
        <v>10.077519379844961</v>
      </c>
    </row>
    <row r="30" spans="1:22" ht="12.75">
      <c r="A30" s="3" t="s">
        <v>24</v>
      </c>
      <c r="B30" s="22">
        <v>32</v>
      </c>
      <c r="C30" s="29">
        <v>13</v>
      </c>
      <c r="D30" s="23">
        <f>абс!AJ30</f>
        <v>11</v>
      </c>
      <c r="E30" s="22">
        <v>34</v>
      </c>
      <c r="F30" s="29">
        <v>29</v>
      </c>
      <c r="G30" s="29">
        <v>12</v>
      </c>
      <c r="H30" s="29">
        <v>2</v>
      </c>
      <c r="I30" s="29">
        <v>5</v>
      </c>
      <c r="J30" s="29">
        <v>5</v>
      </c>
      <c r="K30" s="29">
        <v>5</v>
      </c>
      <c r="L30" s="33">
        <v>6</v>
      </c>
      <c r="M30" s="33">
        <v>8</v>
      </c>
      <c r="N30" s="29">
        <v>8</v>
      </c>
      <c r="O30" s="29">
        <v>8</v>
      </c>
      <c r="P30" s="120">
        <v>8</v>
      </c>
      <c r="Q30" s="29"/>
      <c r="R30" s="29"/>
      <c r="S30" s="121"/>
      <c r="T30" s="133">
        <v>238</v>
      </c>
      <c r="U30" s="167">
        <f t="shared" si="0"/>
        <v>3.361344537815126</v>
      </c>
      <c r="V30" s="170">
        <f t="shared" si="1"/>
        <v>4.621848739495798</v>
      </c>
    </row>
    <row r="31" spans="1:22" ht="12.75">
      <c r="A31" s="3" t="s">
        <v>25</v>
      </c>
      <c r="B31" s="22">
        <v>39</v>
      </c>
      <c r="C31" s="29">
        <v>19</v>
      </c>
      <c r="D31" s="23">
        <f>абс!AJ31</f>
        <v>11</v>
      </c>
      <c r="E31" s="22">
        <v>56</v>
      </c>
      <c r="F31" s="29">
        <v>35</v>
      </c>
      <c r="G31" s="29">
        <v>11</v>
      </c>
      <c r="H31" s="29">
        <v>3</v>
      </c>
      <c r="I31" s="29">
        <v>5</v>
      </c>
      <c r="J31" s="29">
        <v>6</v>
      </c>
      <c r="K31" s="29">
        <v>6</v>
      </c>
      <c r="L31" s="33">
        <v>8</v>
      </c>
      <c r="M31" s="33">
        <v>8</v>
      </c>
      <c r="N31" s="29">
        <v>8</v>
      </c>
      <c r="O31" s="29">
        <v>8</v>
      </c>
      <c r="P31" s="120">
        <v>10</v>
      </c>
      <c r="Q31" s="29"/>
      <c r="R31" s="29"/>
      <c r="S31" s="121"/>
      <c r="T31" s="133">
        <v>181</v>
      </c>
      <c r="U31" s="167">
        <f t="shared" si="0"/>
        <v>5.524861878453039</v>
      </c>
      <c r="V31" s="170">
        <f t="shared" si="1"/>
        <v>6.077348066298343</v>
      </c>
    </row>
    <row r="32" spans="1:22" ht="12.75">
      <c r="A32" s="3" t="s">
        <v>27</v>
      </c>
      <c r="B32" s="22">
        <v>402</v>
      </c>
      <c r="C32" s="29">
        <v>246</v>
      </c>
      <c r="D32" s="23">
        <f>абс!AJ33</f>
        <v>260</v>
      </c>
      <c r="E32" s="22">
        <v>181</v>
      </c>
      <c r="F32" s="29">
        <v>315</v>
      </c>
      <c r="G32" s="29">
        <v>138</v>
      </c>
      <c r="H32" s="29">
        <v>30</v>
      </c>
      <c r="I32" s="29">
        <v>60</v>
      </c>
      <c r="J32" s="29">
        <v>85</v>
      </c>
      <c r="K32" s="29">
        <v>111</v>
      </c>
      <c r="L32" s="33">
        <v>125</v>
      </c>
      <c r="M32" s="33">
        <v>139</v>
      </c>
      <c r="N32" s="29">
        <v>146</v>
      </c>
      <c r="O32" s="29">
        <v>158</v>
      </c>
      <c r="P32" s="120">
        <v>168</v>
      </c>
      <c r="Q32" s="29"/>
      <c r="R32" s="29"/>
      <c r="S32" s="121"/>
      <c r="T32" s="133">
        <v>5446</v>
      </c>
      <c r="U32" s="167">
        <f t="shared" si="0"/>
        <v>3.0848329048843186</v>
      </c>
      <c r="V32" s="170">
        <f t="shared" si="1"/>
        <v>4.774146162320969</v>
      </c>
    </row>
    <row r="33" spans="1:22" ht="12.75">
      <c r="A33" s="3" t="s">
        <v>28</v>
      </c>
      <c r="B33" s="22">
        <v>134</v>
      </c>
      <c r="C33" s="29">
        <v>97</v>
      </c>
      <c r="D33" s="23">
        <f>абс!AJ34</f>
        <v>38</v>
      </c>
      <c r="E33" s="22">
        <v>151</v>
      </c>
      <c r="F33" s="29">
        <v>125</v>
      </c>
      <c r="G33" s="29">
        <v>91</v>
      </c>
      <c r="H33" s="29">
        <v>13</v>
      </c>
      <c r="I33" s="29">
        <v>23</v>
      </c>
      <c r="J33" s="29">
        <v>31</v>
      </c>
      <c r="K33" s="29">
        <v>31</v>
      </c>
      <c r="L33" s="33">
        <v>32</v>
      </c>
      <c r="M33" s="33">
        <v>32</v>
      </c>
      <c r="N33" s="29">
        <v>33</v>
      </c>
      <c r="O33" s="29">
        <v>33</v>
      </c>
      <c r="P33" s="120">
        <v>33</v>
      </c>
      <c r="Q33" s="29"/>
      <c r="R33" s="29"/>
      <c r="S33" s="121"/>
      <c r="T33" s="133">
        <v>947</v>
      </c>
      <c r="U33" s="167">
        <f t="shared" si="0"/>
        <v>3.484688489968321</v>
      </c>
      <c r="V33" s="170">
        <f t="shared" si="1"/>
        <v>4.0126715945089755</v>
      </c>
    </row>
    <row r="34" spans="1:22" ht="12.75">
      <c r="A34" s="3" t="s">
        <v>29</v>
      </c>
      <c r="B34" s="22">
        <v>113</v>
      </c>
      <c r="C34" s="29">
        <v>114</v>
      </c>
      <c r="D34" s="23">
        <f>абс!AJ35</f>
        <v>57</v>
      </c>
      <c r="E34" s="22">
        <v>162</v>
      </c>
      <c r="F34" s="29">
        <v>108</v>
      </c>
      <c r="G34" s="29">
        <v>106</v>
      </c>
      <c r="H34" s="29">
        <v>15</v>
      </c>
      <c r="I34" s="29">
        <v>26</v>
      </c>
      <c r="J34" s="29">
        <v>31</v>
      </c>
      <c r="K34" s="29">
        <v>36</v>
      </c>
      <c r="L34" s="33">
        <v>38</v>
      </c>
      <c r="M34" s="33">
        <v>40</v>
      </c>
      <c r="N34" s="29">
        <v>41</v>
      </c>
      <c r="O34" s="29">
        <v>43</v>
      </c>
      <c r="P34" s="120">
        <v>48</v>
      </c>
      <c r="Q34" s="29"/>
      <c r="R34" s="29"/>
      <c r="S34" s="121"/>
      <c r="T34" s="133">
        <v>926</v>
      </c>
      <c r="U34" s="167">
        <f t="shared" si="0"/>
        <v>5.183585313174946</v>
      </c>
      <c r="V34" s="170">
        <f t="shared" si="1"/>
        <v>6.155507559395248</v>
      </c>
    </row>
    <row r="35" spans="1:22" ht="12.75">
      <c r="A35" s="3" t="s">
        <v>30</v>
      </c>
      <c r="B35" s="22">
        <v>68</v>
      </c>
      <c r="C35" s="29">
        <v>31</v>
      </c>
      <c r="D35" s="23">
        <f>абс!AJ36</f>
        <v>23</v>
      </c>
      <c r="E35" s="22">
        <v>73</v>
      </c>
      <c r="F35" s="29">
        <v>63</v>
      </c>
      <c r="G35" s="29">
        <v>25</v>
      </c>
      <c r="H35" s="29">
        <v>1</v>
      </c>
      <c r="I35" s="29">
        <v>10</v>
      </c>
      <c r="J35" s="29">
        <v>14</v>
      </c>
      <c r="K35" s="29">
        <v>15</v>
      </c>
      <c r="L35" s="33">
        <v>15</v>
      </c>
      <c r="M35" s="33">
        <v>15</v>
      </c>
      <c r="N35" s="29">
        <v>15</v>
      </c>
      <c r="O35" s="29">
        <v>18</v>
      </c>
      <c r="P35" s="120">
        <v>19</v>
      </c>
      <c r="Q35" s="29"/>
      <c r="R35" s="29"/>
      <c r="S35" s="121"/>
      <c r="T35" s="133">
        <v>455</v>
      </c>
      <c r="U35" s="167">
        <f t="shared" si="0"/>
        <v>4.175824175824176</v>
      </c>
      <c r="V35" s="170">
        <f t="shared" si="1"/>
        <v>5.054945054945055</v>
      </c>
    </row>
    <row r="36" spans="1:22" ht="12.75">
      <c r="A36" s="3" t="s">
        <v>31</v>
      </c>
      <c r="B36" s="22">
        <v>141</v>
      </c>
      <c r="C36" s="29">
        <v>101</v>
      </c>
      <c r="D36" s="23">
        <f>абс!AJ37</f>
        <v>74</v>
      </c>
      <c r="E36" s="22">
        <v>84</v>
      </c>
      <c r="F36" s="29">
        <v>128</v>
      </c>
      <c r="G36" s="29">
        <v>84</v>
      </c>
      <c r="H36" s="29">
        <v>6</v>
      </c>
      <c r="I36" s="29">
        <v>30</v>
      </c>
      <c r="J36" s="29">
        <v>38</v>
      </c>
      <c r="K36" s="29">
        <v>44</v>
      </c>
      <c r="L36" s="33">
        <v>48</v>
      </c>
      <c r="M36" s="33">
        <v>52</v>
      </c>
      <c r="N36" s="29">
        <v>53</v>
      </c>
      <c r="O36" s="29">
        <v>53</v>
      </c>
      <c r="P36" s="120">
        <v>54</v>
      </c>
      <c r="Q36" s="29"/>
      <c r="R36" s="29"/>
      <c r="S36" s="121"/>
      <c r="T36" s="133">
        <v>958</v>
      </c>
      <c r="U36" s="167">
        <f t="shared" si="0"/>
        <v>5.6367432150313155</v>
      </c>
      <c r="V36" s="170">
        <f t="shared" si="1"/>
        <v>7.724425887265136</v>
      </c>
    </row>
    <row r="37" spans="1:22" ht="12.75">
      <c r="A37" s="3"/>
      <c r="B37" s="16"/>
      <c r="C37" s="17"/>
      <c r="D37" s="19"/>
      <c r="E37" s="50"/>
      <c r="F37" s="82"/>
      <c r="G37" s="82"/>
      <c r="H37" s="82"/>
      <c r="I37" s="82"/>
      <c r="J37" s="82"/>
      <c r="K37" s="82"/>
      <c r="L37" s="97"/>
      <c r="M37" s="97"/>
      <c r="N37" s="82"/>
      <c r="O37" s="82"/>
      <c r="P37" s="120"/>
      <c r="Q37" s="29"/>
      <c r="R37" s="29"/>
      <c r="S37" s="121"/>
      <c r="T37" s="133"/>
      <c r="U37" s="167"/>
      <c r="V37" s="170"/>
    </row>
    <row r="38" spans="1:22" ht="13.5" thickBot="1">
      <c r="A38" s="4" t="s">
        <v>34</v>
      </c>
      <c r="B38" s="18">
        <f aca="true" t="shared" si="2" ref="B38:T38">SUM(B7:B36)</f>
        <v>1734</v>
      </c>
      <c r="C38" s="43">
        <f t="shared" si="2"/>
        <v>1175</v>
      </c>
      <c r="D38" s="51">
        <f t="shared" si="2"/>
        <v>823</v>
      </c>
      <c r="E38" s="18">
        <f t="shared" si="2"/>
        <v>1831</v>
      </c>
      <c r="F38" s="43">
        <f t="shared" si="2"/>
        <v>1531</v>
      </c>
      <c r="G38" s="43">
        <f t="shared" si="2"/>
        <v>944</v>
      </c>
      <c r="H38" s="43">
        <f t="shared" si="2"/>
        <v>122</v>
      </c>
      <c r="I38" s="43">
        <f t="shared" si="2"/>
        <v>245</v>
      </c>
      <c r="J38" s="43">
        <f t="shared" si="2"/>
        <v>342</v>
      </c>
      <c r="K38" s="43">
        <f t="shared" si="2"/>
        <v>411</v>
      </c>
      <c r="L38" s="43">
        <f t="shared" si="2"/>
        <v>462</v>
      </c>
      <c r="M38" s="43">
        <f t="shared" si="2"/>
        <v>506</v>
      </c>
      <c r="N38" s="43">
        <f t="shared" si="2"/>
        <v>545</v>
      </c>
      <c r="O38" s="43">
        <f t="shared" si="2"/>
        <v>587</v>
      </c>
      <c r="P38" s="43">
        <f t="shared" si="2"/>
        <v>630</v>
      </c>
      <c r="Q38" s="43">
        <f t="shared" si="2"/>
        <v>0</v>
      </c>
      <c r="R38" s="43">
        <f t="shared" si="2"/>
        <v>0</v>
      </c>
      <c r="S38" s="98">
        <f t="shared" si="2"/>
        <v>0</v>
      </c>
      <c r="T38" s="18">
        <f t="shared" si="2"/>
        <v>14530</v>
      </c>
      <c r="U38" s="169">
        <f t="shared" si="0"/>
        <v>4.335856847900895</v>
      </c>
      <c r="V38" s="168">
        <f t="shared" si="1"/>
        <v>5.664143152099105</v>
      </c>
    </row>
    <row r="39" spans="10:20" ht="12.75"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91"/>
    </row>
    <row r="40" spans="1:20" ht="20.25" customHeight="1">
      <c r="A40" s="238" t="s">
        <v>78</v>
      </c>
      <c r="B40" s="238"/>
      <c r="C40" s="238"/>
      <c r="D40" s="238"/>
      <c r="E40" s="238"/>
      <c r="F40" s="238"/>
      <c r="G40" s="238"/>
      <c r="H40" s="238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91"/>
    </row>
    <row r="41" spans="10:20" ht="13.5" thickBot="1">
      <c r="J41" s="91"/>
      <c r="K41" s="91"/>
      <c r="L41" s="91"/>
      <c r="M41" s="91"/>
      <c r="N41" s="91"/>
      <c r="O41" s="91"/>
      <c r="P41" s="91"/>
      <c r="Q41" s="91"/>
      <c r="R41" s="91"/>
      <c r="S41" s="93"/>
      <c r="T41" s="91"/>
    </row>
    <row r="42" spans="1:4" ht="13.5" thickBot="1">
      <c r="A42" s="204" t="s">
        <v>0</v>
      </c>
      <c r="B42" s="186" t="s">
        <v>46</v>
      </c>
      <c r="C42" s="187"/>
      <c r="D42" s="196"/>
    </row>
    <row r="43" spans="1:19" ht="13.5" thickBot="1">
      <c r="A43" s="205"/>
      <c r="B43" s="198"/>
      <c r="C43" s="199"/>
      <c r="D43" s="199"/>
      <c r="E43" s="239" t="s">
        <v>54</v>
      </c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1"/>
    </row>
    <row r="44" spans="1:19" ht="13.5" thickBot="1">
      <c r="A44" s="206"/>
      <c r="B44" s="80">
        <v>2014</v>
      </c>
      <c r="C44" s="83">
        <v>2015</v>
      </c>
      <c r="D44" s="42" t="s">
        <v>68</v>
      </c>
      <c r="E44" s="122">
        <v>2013</v>
      </c>
      <c r="F44" s="123">
        <v>2014</v>
      </c>
      <c r="G44" s="124">
        <v>2015</v>
      </c>
      <c r="H44" s="125" t="s">
        <v>60</v>
      </c>
      <c r="I44" s="125" t="s">
        <v>61</v>
      </c>
      <c r="J44" s="125" t="s">
        <v>62</v>
      </c>
      <c r="K44" s="125" t="s">
        <v>63</v>
      </c>
      <c r="L44" s="125" t="s">
        <v>64</v>
      </c>
      <c r="M44" s="125" t="s">
        <v>65</v>
      </c>
      <c r="N44" s="125" t="s">
        <v>66</v>
      </c>
      <c r="O44" s="125" t="s">
        <v>67</v>
      </c>
      <c r="P44" s="125" t="s">
        <v>68</v>
      </c>
      <c r="Q44" s="125" t="s">
        <v>69</v>
      </c>
      <c r="R44" s="125" t="s">
        <v>70</v>
      </c>
      <c r="S44" s="159" t="s">
        <v>71</v>
      </c>
    </row>
    <row r="45" spans="1:19" ht="12.75">
      <c r="A45" s="30" t="s">
        <v>1</v>
      </c>
      <c r="B45" s="45">
        <v>196.33169723585638</v>
      </c>
      <c r="C45" s="46">
        <v>109.32375449008278</v>
      </c>
      <c r="D45" s="8">
        <f>'на 100 тыс'!AN7</f>
        <v>126.58840869610991</v>
      </c>
      <c r="E45" s="7">
        <v>250.48563541560168</v>
      </c>
      <c r="F45" s="8">
        <v>185.99845001291655</v>
      </c>
      <c r="G45" s="8">
        <v>109.32375449008278</v>
      </c>
      <c r="H45" s="44">
        <v>122.58837003487946</v>
      </c>
      <c r="I45" s="8">
        <v>127.02379093133426</v>
      </c>
      <c r="J45" s="8">
        <v>84.68705585092384</v>
      </c>
      <c r="K45" s="8">
        <v>95.54140127388534</v>
      </c>
      <c r="L45" s="8">
        <v>114.50755382428802</v>
      </c>
      <c r="M45" s="8">
        <v>116.44470179502028</v>
      </c>
      <c r="N45" s="8">
        <v>135.6529978417645</v>
      </c>
      <c r="O45" s="8">
        <v>118.59767331683949</v>
      </c>
      <c r="P45" s="8">
        <v>134.23172079802075</v>
      </c>
      <c r="Q45" s="8"/>
      <c r="R45" s="8"/>
      <c r="S45" s="24"/>
    </row>
    <row r="46" spans="1:19" ht="12.75">
      <c r="A46" s="3" t="s">
        <v>2</v>
      </c>
      <c r="B46" s="9">
        <v>216.3974398049375</v>
      </c>
      <c r="C46" s="10">
        <v>126.82504330611235</v>
      </c>
      <c r="D46" s="8">
        <f>'на 100 тыс'!AN8</f>
        <v>117.45792514443608</v>
      </c>
      <c r="E46" s="9">
        <v>328.9768818972994</v>
      </c>
      <c r="F46" s="10">
        <v>182.8710758914965</v>
      </c>
      <c r="G46" s="8">
        <v>126.82504330611235</v>
      </c>
      <c r="H46" s="44">
        <v>145.68176194011383</v>
      </c>
      <c r="I46" s="10">
        <v>94.34545904479089</v>
      </c>
      <c r="J46" s="10">
        <v>151.54483798040695</v>
      </c>
      <c r="K46" s="10">
        <v>132.97538306958052</v>
      </c>
      <c r="L46" s="10">
        <v>121.42677719166038</v>
      </c>
      <c r="M46" s="10">
        <v>113.6586284853052</v>
      </c>
      <c r="N46" s="10">
        <v>118.6762120070334</v>
      </c>
      <c r="O46" s="10">
        <v>113.18764129615674</v>
      </c>
      <c r="P46" s="10">
        <v>122.45666917859833</v>
      </c>
      <c r="Q46" s="10"/>
      <c r="R46" s="10"/>
      <c r="S46" s="47"/>
    </row>
    <row r="47" spans="1:19" ht="12.75">
      <c r="A47" s="3" t="s">
        <v>3</v>
      </c>
      <c r="B47" s="9">
        <v>203.03280248715183</v>
      </c>
      <c r="C47" s="10">
        <v>108.54990102803141</v>
      </c>
      <c r="D47" s="8">
        <f>'на 100 тыс'!AN9</f>
        <v>128.72559095580678</v>
      </c>
      <c r="E47" s="9">
        <v>376.9791404875597</v>
      </c>
      <c r="F47" s="10">
        <v>177.65370217625784</v>
      </c>
      <c r="G47" s="8">
        <v>108.54990102803141</v>
      </c>
      <c r="H47" s="44">
        <v>75.1803843943554</v>
      </c>
      <c r="I47" s="10">
        <v>38.95025860417597</v>
      </c>
      <c r="J47" s="10">
        <v>103.34018499486126</v>
      </c>
      <c r="K47" s="10">
        <v>155.4470709146968</v>
      </c>
      <c r="L47" s="10">
        <v>139.72893114080162</v>
      </c>
      <c r="M47" s="10">
        <v>129.17523124357658</v>
      </c>
      <c r="N47" s="10">
        <v>110.35457348406987</v>
      </c>
      <c r="O47" s="10">
        <v>96.47995889003083</v>
      </c>
      <c r="P47" s="10">
        <v>96.35149023638232</v>
      </c>
      <c r="Q47" s="10"/>
      <c r="R47" s="10"/>
      <c r="S47" s="47"/>
    </row>
    <row r="48" spans="1:19" ht="12.75">
      <c r="A48" s="3" t="s">
        <v>4</v>
      </c>
      <c r="B48" s="9">
        <v>60.75334143377886</v>
      </c>
      <c r="C48" s="10">
        <v>77.95831281798786</v>
      </c>
      <c r="D48" s="8">
        <f>'на 100 тыс'!AN10</f>
        <v>43.936528816903724</v>
      </c>
      <c r="E48" s="9">
        <v>20.350848630387887</v>
      </c>
      <c r="F48" s="10">
        <v>56.70311867152694</v>
      </c>
      <c r="G48" s="8">
        <v>77.95831281798786</v>
      </c>
      <c r="H48" s="44">
        <v>144.9286065977351</v>
      </c>
      <c r="I48" s="10">
        <v>75.08616445100935</v>
      </c>
      <c r="J48" s="10">
        <v>82.66874948614651</v>
      </c>
      <c r="K48" s="10">
        <v>62.17627230124147</v>
      </c>
      <c r="L48" s="10">
        <v>59.615226506618434</v>
      </c>
      <c r="M48" s="10">
        <v>57.86812464030256</v>
      </c>
      <c r="N48" s="10">
        <v>49.43681657485818</v>
      </c>
      <c r="O48" s="10">
        <v>43.221244758694404</v>
      </c>
      <c r="P48" s="10">
        <v>43.163693167804</v>
      </c>
      <c r="Q48" s="10"/>
      <c r="R48" s="10"/>
      <c r="S48" s="47"/>
    </row>
    <row r="49" spans="1:19" ht="12.75">
      <c r="A49" s="3" t="s">
        <v>5</v>
      </c>
      <c r="B49" s="9">
        <v>204.49897750511246</v>
      </c>
      <c r="C49" s="10">
        <v>128.3996731644683</v>
      </c>
      <c r="D49" s="8">
        <f>'на 100 тыс'!AN11</f>
        <v>79.39149037318755</v>
      </c>
      <c r="E49" s="9">
        <v>192.79841224836971</v>
      </c>
      <c r="F49" s="10">
        <v>204.49897750511246</v>
      </c>
      <c r="G49" s="8">
        <v>128.3996731644683</v>
      </c>
      <c r="H49" s="44">
        <v>68.71717053811135</v>
      </c>
      <c r="I49" s="10">
        <v>71.20345511847788</v>
      </c>
      <c r="J49" s="10">
        <v>119.50320893748516</v>
      </c>
      <c r="K49" s="10">
        <v>107.85595436177799</v>
      </c>
      <c r="L49" s="10">
        <v>129.2666983598764</v>
      </c>
      <c r="M49" s="10">
        <v>107.55288804373663</v>
      </c>
      <c r="N49" s="10">
        <v>91.88257665795103</v>
      </c>
      <c r="O49" s="10">
        <v>80.33040171143332</v>
      </c>
      <c r="P49" s="10">
        <v>80.2234371285952</v>
      </c>
      <c r="Q49" s="10"/>
      <c r="R49" s="10"/>
      <c r="S49" s="47"/>
    </row>
    <row r="50" spans="1:19" ht="12.75">
      <c r="A50" s="3" t="s">
        <v>6</v>
      </c>
      <c r="B50" s="9">
        <v>125.81493766441724</v>
      </c>
      <c r="C50" s="10">
        <v>105.33707865168539</v>
      </c>
      <c r="D50" s="8">
        <f>'на 100 тыс'!AN12</f>
        <v>126.5451101112953</v>
      </c>
      <c r="E50" s="9">
        <v>472.60042759086303</v>
      </c>
      <c r="F50" s="10">
        <v>125.81493766441724</v>
      </c>
      <c r="G50" s="8">
        <v>105.33707865168539</v>
      </c>
      <c r="H50" s="44">
        <v>551.2172284644195</v>
      </c>
      <c r="I50" s="10">
        <v>356.9756554307116</v>
      </c>
      <c r="J50" s="10">
        <v>285.72105138527115</v>
      </c>
      <c r="K50" s="10">
        <v>250.71039545346906</v>
      </c>
      <c r="L50" s="10">
        <v>200.31967795406106</v>
      </c>
      <c r="M50" s="10">
        <v>166.67061330807482</v>
      </c>
      <c r="N50" s="10">
        <v>142.38692872365615</v>
      </c>
      <c r="O50" s="10">
        <v>142.26852948141132</v>
      </c>
      <c r="P50" s="10">
        <v>142.07909069381958</v>
      </c>
      <c r="Q50" s="10"/>
      <c r="R50" s="10"/>
      <c r="S50" s="47"/>
    </row>
    <row r="51" spans="1:19" ht="12.75">
      <c r="A51" s="3" t="s">
        <v>7</v>
      </c>
      <c r="B51" s="9">
        <v>293.0880078156802</v>
      </c>
      <c r="C51" s="10">
        <v>73.90376088027591</v>
      </c>
      <c r="D51" s="8">
        <f>'на 100 тыс'!AN13</f>
        <v>88.2430647291942</v>
      </c>
      <c r="E51" s="9">
        <v>384.86209108402824</v>
      </c>
      <c r="F51" s="10">
        <v>293.0880078156802</v>
      </c>
      <c r="G51" s="8">
        <v>73.90376088027591</v>
      </c>
      <c r="H51" s="44">
        <v>193.36508457874854</v>
      </c>
      <c r="I51" s="10">
        <v>100.18065363770732</v>
      </c>
      <c r="J51" s="10">
        <v>66.41347424042273</v>
      </c>
      <c r="K51" s="10">
        <v>74.92569352708058</v>
      </c>
      <c r="L51" s="10">
        <v>59.86624834874504</v>
      </c>
      <c r="M51" s="10">
        <v>49.810105680317044</v>
      </c>
      <c r="N51" s="10">
        <v>56.73712021136063</v>
      </c>
      <c r="O51" s="10">
        <v>49.603698811096436</v>
      </c>
      <c r="P51" s="10">
        <v>74.30647291941875</v>
      </c>
      <c r="Q51" s="10"/>
      <c r="R51" s="10"/>
      <c r="S51" s="47"/>
    </row>
    <row r="52" spans="1:19" ht="12.75">
      <c r="A52" s="3" t="s">
        <v>8</v>
      </c>
      <c r="B52" s="9">
        <v>41.664186655556215</v>
      </c>
      <c r="C52" s="10">
        <v>45.02476361999099</v>
      </c>
      <c r="D52" s="8">
        <f>'на 100 тыс'!AN14</f>
        <v>53.80289122495175</v>
      </c>
      <c r="E52" s="9">
        <v>17.82001782001782</v>
      </c>
      <c r="F52" s="10">
        <v>23.80810666031784</v>
      </c>
      <c r="G52" s="8">
        <v>45.02476361999099</v>
      </c>
      <c r="H52" s="44">
        <v>34.201391410437026</v>
      </c>
      <c r="I52" s="10">
        <v>53.15826930618291</v>
      </c>
      <c r="J52" s="10">
        <v>39.096804654844405</v>
      </c>
      <c r="K52" s="10">
        <v>33.605976864645676</v>
      </c>
      <c r="L52" s="10">
        <v>33.56431656274736</v>
      </c>
      <c r="M52" s="10">
        <v>39.096804654844405</v>
      </c>
      <c r="N52" s="10">
        <v>35.786199330657816</v>
      </c>
      <c r="O52" s="10">
        <v>35.45847162239102</v>
      </c>
      <c r="P52" s="10">
        <v>37.49427170848898</v>
      </c>
      <c r="Q52" s="10"/>
      <c r="R52" s="10"/>
      <c r="S52" s="47"/>
    </row>
    <row r="53" spans="1:19" ht="12.75">
      <c r="A53" s="3" t="s">
        <v>9</v>
      </c>
      <c r="B53" s="9">
        <v>200.57766367137356</v>
      </c>
      <c r="C53" s="10">
        <v>99.58014856281623</v>
      </c>
      <c r="D53" s="8">
        <f>'на 100 тыс'!AN15</f>
        <v>68.48694150658322</v>
      </c>
      <c r="E53" s="9">
        <v>212.07221058770511</v>
      </c>
      <c r="F53" s="10">
        <v>157.7877620881472</v>
      </c>
      <c r="G53" s="8">
        <v>99.58014856281623</v>
      </c>
      <c r="H53" s="44">
        <v>31.68801808590806</v>
      </c>
      <c r="I53" s="10">
        <v>32.83453547206373</v>
      </c>
      <c r="J53" s="10">
        <v>43.40600043168574</v>
      </c>
      <c r="K53" s="10">
        <v>40.80779192747679</v>
      </c>
      <c r="L53" s="10">
        <v>32.6057630045327</v>
      </c>
      <c r="M53" s="10">
        <v>32.5545003237643</v>
      </c>
      <c r="N53" s="10">
        <v>32.44657889056767</v>
      </c>
      <c r="O53" s="10">
        <v>32.41959853226851</v>
      </c>
      <c r="P53" s="10">
        <v>48.564644938484776</v>
      </c>
      <c r="Q53" s="10"/>
      <c r="R53" s="10"/>
      <c r="S53" s="47"/>
    </row>
    <row r="54" spans="1:19" ht="12.75">
      <c r="A54" s="3" t="s">
        <v>10</v>
      </c>
      <c r="B54" s="9">
        <v>161.7001617001617</v>
      </c>
      <c r="C54" s="10">
        <v>92.59795127032814</v>
      </c>
      <c r="D54" s="8">
        <f>'на 100 тыс'!AN16</f>
        <v>77.83733395478909</v>
      </c>
      <c r="E54" s="9">
        <v>148.0553499231251</v>
      </c>
      <c r="F54" s="10">
        <v>155.92515592515593</v>
      </c>
      <c r="G54" s="8">
        <v>92.59795127032814</v>
      </c>
      <c r="H54" s="44">
        <v>136.28103478210542</v>
      </c>
      <c r="I54" s="10">
        <v>105.90890676543782</v>
      </c>
      <c r="J54" s="10">
        <v>70.29829876485668</v>
      </c>
      <c r="K54" s="10">
        <v>52.87229084129574</v>
      </c>
      <c r="L54" s="10">
        <v>42.24539734327662</v>
      </c>
      <c r="M54" s="10">
        <v>58.58191563738057</v>
      </c>
      <c r="N54" s="10">
        <v>70.0652528548124</v>
      </c>
      <c r="O54" s="10">
        <v>61.25611745513866</v>
      </c>
      <c r="P54" s="10">
        <v>78.65299463994407</v>
      </c>
      <c r="Q54" s="10"/>
      <c r="R54" s="10"/>
      <c r="S54" s="47"/>
    </row>
    <row r="55" spans="1:19" ht="12.75">
      <c r="A55" s="3" t="s">
        <v>11</v>
      </c>
      <c r="B55" s="9">
        <v>241.0883416566213</v>
      </c>
      <c r="C55" s="10">
        <v>105.46669010370891</v>
      </c>
      <c r="D55" s="8">
        <f>'на 100 тыс'!AN17</f>
        <v>131.7790530846485</v>
      </c>
      <c r="E55" s="9">
        <v>414.0261934938741</v>
      </c>
      <c r="F55" s="10">
        <v>223.8677458240055</v>
      </c>
      <c r="G55" s="8">
        <v>105.46669010370891</v>
      </c>
      <c r="H55" s="44">
        <v>0</v>
      </c>
      <c r="I55" s="10">
        <v>107.22446827210406</v>
      </c>
      <c r="J55" s="10">
        <v>108.1958393113343</v>
      </c>
      <c r="K55" s="10">
        <v>135.62589670014347</v>
      </c>
      <c r="L55" s="10">
        <v>130.03945480631276</v>
      </c>
      <c r="M55" s="10">
        <v>108.1958393113343</v>
      </c>
      <c r="N55" s="10">
        <v>123.24246771879483</v>
      </c>
      <c r="O55" s="10">
        <v>134.68436154949785</v>
      </c>
      <c r="P55" s="10">
        <v>147.9555236728838</v>
      </c>
      <c r="Q55" s="10"/>
      <c r="R55" s="10"/>
      <c r="S55" s="47"/>
    </row>
    <row r="56" spans="1:19" ht="12.75">
      <c r="A56" s="3" t="s">
        <v>12</v>
      </c>
      <c r="B56" s="9">
        <v>205.77093953140346</v>
      </c>
      <c r="C56" s="10">
        <v>209.30453810293977</v>
      </c>
      <c r="D56" s="8">
        <f>'на 100 тыс'!AN18</f>
        <v>122.20884887583651</v>
      </c>
      <c r="E56" s="9">
        <v>299.0430622009569</v>
      </c>
      <c r="F56" s="10">
        <v>177.71126595893935</v>
      </c>
      <c r="G56" s="8">
        <v>209.30453810293977</v>
      </c>
      <c r="H56" s="44">
        <v>224.0319665112739</v>
      </c>
      <c r="I56" s="10">
        <v>203.12054038626198</v>
      </c>
      <c r="J56" s="10">
        <v>174.2718212892976</v>
      </c>
      <c r="K56" s="10">
        <v>160.19931635453275</v>
      </c>
      <c r="L56" s="10">
        <v>151.27341004284818</v>
      </c>
      <c r="M56" s="10">
        <v>125.86298204227047</v>
      </c>
      <c r="N56" s="10">
        <v>115.79606181695634</v>
      </c>
      <c r="O56" s="10">
        <v>108.46853786529296</v>
      </c>
      <c r="P56" s="10">
        <v>129.98892686919262</v>
      </c>
      <c r="Q56" s="10"/>
      <c r="R56" s="10"/>
      <c r="S56" s="47"/>
    </row>
    <row r="57" spans="1:19" ht="12.75">
      <c r="A57" s="3" t="s">
        <v>13</v>
      </c>
      <c r="B57" s="9">
        <v>221.28447920955125</v>
      </c>
      <c r="C57" s="10">
        <v>123.29822758797842</v>
      </c>
      <c r="D57" s="8">
        <f>'на 100 тыс'!AN19</f>
        <v>153.28292046936116</v>
      </c>
      <c r="E57" s="9">
        <v>398.44707805476094</v>
      </c>
      <c r="F57" s="10">
        <v>210.99217785096747</v>
      </c>
      <c r="G57" s="8">
        <v>123.29822758797842</v>
      </c>
      <c r="H57" s="44">
        <v>0</v>
      </c>
      <c r="I57" s="10">
        <v>62.676599023889025</v>
      </c>
      <c r="J57" s="10">
        <v>62.92568448500653</v>
      </c>
      <c r="K57" s="10">
        <v>110.4302477183833</v>
      </c>
      <c r="L57" s="10">
        <v>126.04954367666231</v>
      </c>
      <c r="M57" s="10">
        <v>125.85136897001306</v>
      </c>
      <c r="N57" s="10">
        <v>152.31290743155148</v>
      </c>
      <c r="O57" s="10">
        <v>148.82920469361147</v>
      </c>
      <c r="P57" s="10">
        <v>156.45371577574969</v>
      </c>
      <c r="Q57" s="10"/>
      <c r="R57" s="10"/>
      <c r="S57" s="47"/>
    </row>
    <row r="58" spans="1:19" ht="12.75">
      <c r="A58" s="3" t="s">
        <v>14</v>
      </c>
      <c r="B58" s="9">
        <v>161.7959348771362</v>
      </c>
      <c r="C58" s="10">
        <v>73.00031285848368</v>
      </c>
      <c r="D58" s="8">
        <f>'на 100 тыс'!AN20</f>
        <v>55.852842809364546</v>
      </c>
      <c r="E58" s="9">
        <v>415.96513815984946</v>
      </c>
      <c r="F58" s="10">
        <v>141.57144301749418</v>
      </c>
      <c r="G58" s="8">
        <v>73.00031285848368</v>
      </c>
      <c r="H58" s="44">
        <v>245.57305245593906</v>
      </c>
      <c r="I58" s="10">
        <v>127.2291166962144</v>
      </c>
      <c r="J58" s="10">
        <v>126.10785953177258</v>
      </c>
      <c r="K58" s="10">
        <v>126.46321070234113</v>
      </c>
      <c r="L58" s="10">
        <v>101.04515050167223</v>
      </c>
      <c r="M58" s="10">
        <v>84.07190635451505</v>
      </c>
      <c r="N58" s="10">
        <v>71.82274247491638</v>
      </c>
      <c r="O58" s="10">
        <v>62.792642140468224</v>
      </c>
      <c r="P58" s="10">
        <v>62.709030100334445</v>
      </c>
      <c r="Q58" s="10"/>
      <c r="R58" s="10"/>
      <c r="S58" s="47"/>
    </row>
    <row r="59" spans="1:19" ht="12.75">
      <c r="A59" s="3" t="s">
        <v>15</v>
      </c>
      <c r="B59" s="9">
        <v>240.96385542168676</v>
      </c>
      <c r="C59" s="10">
        <v>202.27829234536358</v>
      </c>
      <c r="D59" s="8">
        <f>'на 100 тыс'!AN21</f>
        <v>87.25372809404594</v>
      </c>
      <c r="E59" s="9">
        <v>163.04901661061857</v>
      </c>
      <c r="F59" s="10">
        <v>230.48716605552644</v>
      </c>
      <c r="G59" s="8">
        <v>202.27829234536358</v>
      </c>
      <c r="H59" s="44">
        <v>125.34866389864791</v>
      </c>
      <c r="I59" s="10">
        <v>194.82593420632386</v>
      </c>
      <c r="J59" s="10">
        <v>175.11701317078482</v>
      </c>
      <c r="K59" s="10">
        <v>131.70784804615218</v>
      </c>
      <c r="L59" s="10">
        <v>131.5445738543594</v>
      </c>
      <c r="M59" s="10">
        <v>109.4481332317405</v>
      </c>
      <c r="N59" s="10">
        <v>93.50168716664852</v>
      </c>
      <c r="O59" s="10">
        <v>81.74594535757048</v>
      </c>
      <c r="P59" s="10">
        <v>81.63709589637531</v>
      </c>
      <c r="Q59" s="10"/>
      <c r="R59" s="10"/>
      <c r="S59" s="47"/>
    </row>
    <row r="60" spans="1:19" ht="12.75">
      <c r="A60" s="3" t="s">
        <v>16</v>
      </c>
      <c r="B60" s="9">
        <v>111.11444788131776</v>
      </c>
      <c r="C60" s="10">
        <v>144.19610670511895</v>
      </c>
      <c r="D60" s="8">
        <f>'на 100 тыс'!AN22</f>
        <v>107.97737001227289</v>
      </c>
      <c r="E60" s="9">
        <v>96.92857575573998</v>
      </c>
      <c r="F60" s="10">
        <v>99.10207513739151</v>
      </c>
      <c r="G60" s="8">
        <v>144.19610670511895</v>
      </c>
      <c r="H60" s="44">
        <v>282.9608267243451</v>
      </c>
      <c r="I60" s="10">
        <v>219.89906272530638</v>
      </c>
      <c r="J60" s="10">
        <v>204.66968000718416</v>
      </c>
      <c r="K60" s="10">
        <v>172.04478103391506</v>
      </c>
      <c r="L60" s="10">
        <v>137.4652019037926</v>
      </c>
      <c r="M60" s="10">
        <v>120.39392941599066</v>
      </c>
      <c r="N60" s="10">
        <v>102.8526955428503</v>
      </c>
      <c r="O60" s="10">
        <v>89.92127398449426</v>
      </c>
      <c r="P60" s="10">
        <v>94.2916155296794</v>
      </c>
      <c r="Q60" s="10"/>
      <c r="R60" s="10"/>
      <c r="S60" s="47"/>
    </row>
    <row r="61" spans="1:19" ht="12.75">
      <c r="A61" s="3" t="s">
        <v>17</v>
      </c>
      <c r="B61" s="9">
        <v>157.94952794629717</v>
      </c>
      <c r="C61" s="10">
        <v>142.91472754589762</v>
      </c>
      <c r="D61" s="8">
        <f>'на 100 тыс'!AN23</f>
        <v>84.11228797866825</v>
      </c>
      <c r="E61" s="9">
        <v>138.74066168623267</v>
      </c>
      <c r="F61" s="10">
        <v>140.00071795239975</v>
      </c>
      <c r="G61" s="8">
        <v>142.91472754589762</v>
      </c>
      <c r="H61" s="44">
        <v>258.87353878852286</v>
      </c>
      <c r="I61" s="10">
        <v>178.82663344204624</v>
      </c>
      <c r="J61" s="10">
        <v>148.9519294867047</v>
      </c>
      <c r="K61" s="10">
        <v>112.02873861195467</v>
      </c>
      <c r="L61" s="10">
        <v>89.51188800829567</v>
      </c>
      <c r="M61" s="10">
        <v>74.47596474335235</v>
      </c>
      <c r="N61" s="10">
        <v>63.62491667283905</v>
      </c>
      <c r="O61" s="10">
        <v>72.31316198800089</v>
      </c>
      <c r="P61" s="10">
        <v>72.21687282423524</v>
      </c>
      <c r="Q61" s="10"/>
      <c r="R61" s="10"/>
      <c r="S61" s="47"/>
    </row>
    <row r="62" spans="1:19" ht="12.75">
      <c r="A62" s="3" t="s">
        <v>18</v>
      </c>
      <c r="B62" s="9">
        <v>114.25773280013058</v>
      </c>
      <c r="C62" s="10">
        <v>111.65791323766594</v>
      </c>
      <c r="D62" s="8">
        <f>'на 100 тыс'!AN24</f>
        <v>120.77084274972266</v>
      </c>
      <c r="E62" s="9">
        <v>221.46164686933764</v>
      </c>
      <c r="F62" s="10">
        <v>102.01583285725944</v>
      </c>
      <c r="G62" s="8">
        <v>111.65791323766594</v>
      </c>
      <c r="H62" s="44">
        <v>146.07336338447539</v>
      </c>
      <c r="I62" s="10">
        <v>100.90566974070552</v>
      </c>
      <c r="J62" s="10">
        <v>82.631384311953</v>
      </c>
      <c r="K62" s="10">
        <v>87.00743723548506</v>
      </c>
      <c r="L62" s="10">
        <v>89.382421826848</v>
      </c>
      <c r="M62" s="10">
        <v>82.631384311953</v>
      </c>
      <c r="N62" s="10">
        <v>91.76973332785471</v>
      </c>
      <c r="O62" s="10">
        <v>104.91843694785717</v>
      </c>
      <c r="P62" s="10">
        <v>110.9421867937708</v>
      </c>
      <c r="Q62" s="10"/>
      <c r="R62" s="10"/>
      <c r="S62" s="47"/>
    </row>
    <row r="63" spans="1:19" ht="12.75">
      <c r="A63" s="3" t="s">
        <v>19</v>
      </c>
      <c r="B63" s="9">
        <v>118.17107535678575</v>
      </c>
      <c r="C63" s="10">
        <v>101.46665436767826</v>
      </c>
      <c r="D63" s="8">
        <f>'на 100 тыс'!AN25</f>
        <v>112.54211905653314</v>
      </c>
      <c r="E63" s="9">
        <v>205.35714285714286</v>
      </c>
      <c r="F63" s="10">
        <v>99.99090991728025</v>
      </c>
      <c r="G63" s="8">
        <v>101.46665436767826</v>
      </c>
      <c r="H63" s="44">
        <v>0</v>
      </c>
      <c r="I63" s="10">
        <v>0</v>
      </c>
      <c r="J63" s="10">
        <v>37.6450767502808</v>
      </c>
      <c r="K63" s="10">
        <v>56.626731561213035</v>
      </c>
      <c r="L63" s="10">
        <v>67.86783976038936</v>
      </c>
      <c r="M63" s="10">
        <v>56.4676151254212</v>
      </c>
      <c r="N63" s="10">
        <v>64.32047922126544</v>
      </c>
      <c r="O63" s="10">
        <v>56.233620366903786</v>
      </c>
      <c r="P63" s="10">
        <v>84.23811306626732</v>
      </c>
      <c r="Q63" s="10"/>
      <c r="R63" s="10"/>
      <c r="S63" s="47"/>
    </row>
    <row r="64" spans="1:19" ht="12.75">
      <c r="A64" s="3" t="s">
        <v>20</v>
      </c>
      <c r="B64" s="9">
        <v>230.0966405890474</v>
      </c>
      <c r="C64" s="10">
        <v>109.25550179491181</v>
      </c>
      <c r="D64" s="8">
        <f>'на 100 тыс'!AN26</f>
        <v>158.75782302146877</v>
      </c>
      <c r="E64" s="9">
        <v>38.086532602071905</v>
      </c>
      <c r="F64" s="10">
        <v>214.75686454977756</v>
      </c>
      <c r="G64" s="8">
        <v>109.25550179491181</v>
      </c>
      <c r="H64" s="44">
        <v>0</v>
      </c>
      <c r="I64" s="10">
        <v>95.20836584985172</v>
      </c>
      <c r="J64" s="10">
        <v>95.58741978927355</v>
      </c>
      <c r="K64" s="10">
        <v>95.85676938921017</v>
      </c>
      <c r="L64" s="10">
        <v>95.73793868335576</v>
      </c>
      <c r="M64" s="10">
        <v>159.3123663154559</v>
      </c>
      <c r="N64" s="10">
        <v>176.93099897013388</v>
      </c>
      <c r="O64" s="10">
        <v>154.68589083419155</v>
      </c>
      <c r="P64" s="10">
        <v>154.4799176107106</v>
      </c>
      <c r="Q64" s="10"/>
      <c r="R64" s="10"/>
      <c r="S64" s="47"/>
    </row>
    <row r="65" spans="1:19" ht="12.75">
      <c r="A65" s="3" t="s">
        <v>21</v>
      </c>
      <c r="B65" s="9">
        <v>192.12295869356387</v>
      </c>
      <c r="C65" s="10">
        <v>109.70353924513518</v>
      </c>
      <c r="D65" s="8">
        <f>'на 100 тыс'!AN27</f>
        <v>101.86139446839837</v>
      </c>
      <c r="E65" s="9">
        <v>289.5505560395634</v>
      </c>
      <c r="F65" s="10">
        <v>189.5267024950022</v>
      </c>
      <c r="G65" s="8">
        <v>109.70353924513518</v>
      </c>
      <c r="H65" s="44">
        <v>30.75355883505289</v>
      </c>
      <c r="I65" s="10">
        <v>63.73253232336423</v>
      </c>
      <c r="J65" s="10">
        <v>137.46450730886528</v>
      </c>
      <c r="K65" s="10">
        <v>119.29487853612366</v>
      </c>
      <c r="L65" s="10">
        <v>108.02660637290987</v>
      </c>
      <c r="M65" s="10">
        <v>89.88063939425808</v>
      </c>
      <c r="N65" s="10">
        <v>76.78515090966452</v>
      </c>
      <c r="O65" s="10">
        <v>94.77337259438427</v>
      </c>
      <c r="P65" s="10">
        <v>102.53444105584182</v>
      </c>
      <c r="Q65" s="10"/>
      <c r="R65" s="10"/>
      <c r="S65" s="47"/>
    </row>
    <row r="66" spans="1:19" ht="12.75">
      <c r="A66" s="3" t="s">
        <v>22</v>
      </c>
      <c r="B66" s="9">
        <v>206.12018392262564</v>
      </c>
      <c r="C66" s="10">
        <v>79.58826338409295</v>
      </c>
      <c r="D66" s="8">
        <f>'на 100 тыс'!AN28</f>
        <v>14.246107912134786</v>
      </c>
      <c r="E66" s="9">
        <v>290.4827294813563</v>
      </c>
      <c r="F66" s="10">
        <v>206.12018392262564</v>
      </c>
      <c r="G66" s="8">
        <v>79.58826338409295</v>
      </c>
      <c r="H66" s="44">
        <v>0</v>
      </c>
      <c r="I66" s="10">
        <v>0</v>
      </c>
      <c r="J66" s="10">
        <v>0</v>
      </c>
      <c r="K66" s="10">
        <v>0</v>
      </c>
      <c r="L66" s="10">
        <v>12.886542972915333</v>
      </c>
      <c r="M66" s="10">
        <v>10.721902324589466</v>
      </c>
      <c r="N66" s="10">
        <v>9.159735551290254</v>
      </c>
      <c r="O66" s="10">
        <v>8.00810407336319</v>
      </c>
      <c r="P66" s="10">
        <v>7.997440818937941</v>
      </c>
      <c r="Q66" s="10"/>
      <c r="R66" s="10"/>
      <c r="S66" s="47"/>
    </row>
    <row r="67" spans="1:19" ht="12.75">
      <c r="A67" s="3" t="s">
        <v>23</v>
      </c>
      <c r="B67" s="9">
        <v>174.00761283306144</v>
      </c>
      <c r="C67" s="10">
        <v>331.49171270718233</v>
      </c>
      <c r="D67" s="8">
        <f>'на 100 тыс'!AN29</f>
        <v>195.5855855855856</v>
      </c>
      <c r="E67" s="9">
        <v>538.3153894870171</v>
      </c>
      <c r="F67" s="10">
        <v>174.00761283306144</v>
      </c>
      <c r="G67" s="8">
        <v>331.49171270718233</v>
      </c>
      <c r="H67" s="44">
        <v>650.4972375690608</v>
      </c>
      <c r="I67" s="10">
        <v>471.8232044198895</v>
      </c>
      <c r="J67" s="10">
        <v>407.63513513513516</v>
      </c>
      <c r="K67" s="10">
        <v>340.65315315315314</v>
      </c>
      <c r="L67" s="10">
        <v>299.40315315315314</v>
      </c>
      <c r="M67" s="10">
        <v>249.11036036036037</v>
      </c>
      <c r="N67" s="10">
        <v>232.16216216216216</v>
      </c>
      <c r="O67" s="10">
        <v>202.97297297297297</v>
      </c>
      <c r="P67" s="10">
        <v>202.7027027027027</v>
      </c>
      <c r="Q67" s="10"/>
      <c r="R67" s="10"/>
      <c r="S67" s="47"/>
    </row>
    <row r="68" spans="1:19" ht="12.75">
      <c r="A68" s="3" t="s">
        <v>24</v>
      </c>
      <c r="B68" s="9">
        <v>148.83028696339704</v>
      </c>
      <c r="C68" s="10">
        <v>60.42576926652412</v>
      </c>
      <c r="D68" s="8">
        <f>'на 100 тыс'!AN30</f>
        <v>68.3503092879401</v>
      </c>
      <c r="E68" s="9">
        <v>162.29249744968934</v>
      </c>
      <c r="F68" s="10">
        <v>134.8774475605786</v>
      </c>
      <c r="G68" s="8">
        <v>60.42576926652412</v>
      </c>
      <c r="H68" s="44">
        <v>109.45430882216229</v>
      </c>
      <c r="I68" s="10">
        <v>141.76815097146044</v>
      </c>
      <c r="J68" s="10">
        <v>93.53053346355983</v>
      </c>
      <c r="K68" s="10">
        <v>70.34556532254314</v>
      </c>
      <c r="L68" s="10">
        <v>67.44802567322449</v>
      </c>
      <c r="M68" s="10">
        <v>74.82442677084786</v>
      </c>
      <c r="N68" s="10">
        <v>63.92260825077903</v>
      </c>
      <c r="O68" s="10">
        <v>55.88577275475559</v>
      </c>
      <c r="P68" s="10">
        <v>55.81135761127389</v>
      </c>
      <c r="Q68" s="10"/>
      <c r="R68" s="10"/>
      <c r="S68" s="47"/>
    </row>
    <row r="69" spans="1:19" ht="12.75">
      <c r="A69" s="3" t="s">
        <v>25</v>
      </c>
      <c r="B69" s="9">
        <v>274.24231769917725</v>
      </c>
      <c r="C69" s="10">
        <v>136.12265367531165</v>
      </c>
      <c r="D69" s="8">
        <f>'на 100 тыс'!AN31</f>
        <v>106.5390749601276</v>
      </c>
      <c r="E69" s="9">
        <v>386.42009384487994</v>
      </c>
      <c r="F69" s="10">
        <v>246.11490049926167</v>
      </c>
      <c r="G69" s="8">
        <v>136.12265367531165</v>
      </c>
      <c r="H69" s="44">
        <v>253.0591775325978</v>
      </c>
      <c r="I69" s="10">
        <v>218.5126808998424</v>
      </c>
      <c r="J69" s="10">
        <v>174.94562853414527</v>
      </c>
      <c r="K69" s="10">
        <v>131.57894736842104</v>
      </c>
      <c r="L69" s="10">
        <v>140.17688850224732</v>
      </c>
      <c r="M69" s="10">
        <v>116.63041902276352</v>
      </c>
      <c r="N69" s="10">
        <v>99.63752356096853</v>
      </c>
      <c r="O69" s="10">
        <v>87.11033782804117</v>
      </c>
      <c r="P69" s="10">
        <v>108.74293170943889</v>
      </c>
      <c r="Q69" s="10"/>
      <c r="R69" s="10"/>
      <c r="S69" s="47"/>
    </row>
    <row r="70" spans="1:19" ht="12.75">
      <c r="A70" s="3" t="s">
        <v>27</v>
      </c>
      <c r="B70" s="9">
        <v>63.07772210968306</v>
      </c>
      <c r="C70" s="10">
        <v>38.31632462337856</v>
      </c>
      <c r="D70" s="10">
        <f>'на 100 тыс'!AN33</f>
        <v>53.980133520643484</v>
      </c>
      <c r="E70" s="9">
        <v>27.491930170497366</v>
      </c>
      <c r="F70" s="10">
        <v>49.426573294900905</v>
      </c>
      <c r="G70" s="10">
        <v>38.31632462337856</v>
      </c>
      <c r="H70" s="55">
        <v>55.01663489215356</v>
      </c>
      <c r="I70" s="10">
        <v>57.007214683563234</v>
      </c>
      <c r="J70" s="10">
        <v>53.12698136429753</v>
      </c>
      <c r="K70" s="10">
        <v>52.179811529519995</v>
      </c>
      <c r="L70" s="10">
        <v>46.950563795268344</v>
      </c>
      <c r="M70" s="10">
        <v>43.43912005669033</v>
      </c>
      <c r="N70" s="10">
        <v>38.97895247212104</v>
      </c>
      <c r="O70" s="10">
        <v>36.87917252010891</v>
      </c>
      <c r="P70" s="10">
        <v>39.16108258637195</v>
      </c>
      <c r="Q70" s="10"/>
      <c r="R70" s="10"/>
      <c r="S70" s="47"/>
    </row>
    <row r="71" spans="1:19" ht="12.75">
      <c r="A71" s="3" t="s">
        <v>28</v>
      </c>
      <c r="B71" s="9">
        <v>136.671936355755</v>
      </c>
      <c r="C71" s="10">
        <v>98.755879538189</v>
      </c>
      <c r="D71" s="10">
        <f>'на 100 тыс'!AN34</f>
        <v>51.73334420282471</v>
      </c>
      <c r="E71" s="9">
        <v>153.63171121308005</v>
      </c>
      <c r="F71" s="10">
        <v>127.49247794380132</v>
      </c>
      <c r="G71" s="10">
        <v>98.755879538189</v>
      </c>
      <c r="H71" s="55">
        <v>155.8327055038586</v>
      </c>
      <c r="I71" s="10">
        <v>142.83968968255581</v>
      </c>
      <c r="J71" s="10">
        <v>127.05280534778976</v>
      </c>
      <c r="K71" s="10">
        <v>95.55811441498359</v>
      </c>
      <c r="L71" s="10">
        <v>78.81468196547577</v>
      </c>
      <c r="M71" s="10">
        <v>65.57564146982698</v>
      </c>
      <c r="N71" s="10">
        <v>57.77202600525812</v>
      </c>
      <c r="O71" s="10">
        <v>50.508488393421246</v>
      </c>
      <c r="P71" s="10">
        <v>50.441233415533866</v>
      </c>
      <c r="Q71" s="10"/>
      <c r="R71" s="10"/>
      <c r="S71" s="47"/>
    </row>
    <row r="72" spans="1:19" ht="12.75">
      <c r="A72" s="3" t="s">
        <v>29</v>
      </c>
      <c r="B72" s="9">
        <v>119.06141672549495</v>
      </c>
      <c r="C72" s="10">
        <v>120.49466229785435</v>
      </c>
      <c r="D72" s="10">
        <f>'на 100 тыс'!AN35</f>
        <v>81.01707537634981</v>
      </c>
      <c r="E72" s="9">
        <v>170.3165575028649</v>
      </c>
      <c r="F72" s="10">
        <v>113.79321244560579</v>
      </c>
      <c r="G72" s="10">
        <v>120.49466229785435</v>
      </c>
      <c r="H72" s="55">
        <v>186.67159919670223</v>
      </c>
      <c r="I72" s="10">
        <v>167.63555649508507</v>
      </c>
      <c r="J72" s="10">
        <v>132.6474812490026</v>
      </c>
      <c r="K72" s="10">
        <v>115.85722644821533</v>
      </c>
      <c r="L72" s="10">
        <v>97.7137081759668</v>
      </c>
      <c r="M72" s="10">
        <v>85.57902016064685</v>
      </c>
      <c r="N72" s="10">
        <v>74.93802861854354</v>
      </c>
      <c r="O72" s="10">
        <v>68.71216554072025</v>
      </c>
      <c r="P72" s="10">
        <v>76.59981913931593</v>
      </c>
      <c r="Q72" s="10"/>
      <c r="R72" s="10"/>
      <c r="S72" s="47"/>
    </row>
    <row r="73" spans="1:19" ht="12.75">
      <c r="A73" s="3" t="s">
        <v>30</v>
      </c>
      <c r="B73" s="9">
        <v>136.43385967376256</v>
      </c>
      <c r="C73" s="10">
        <v>62.27775880426703</v>
      </c>
      <c r="D73" s="10">
        <f>'на 100 тыс'!AN36</f>
        <v>61.78593690306235</v>
      </c>
      <c r="E73" s="9">
        <v>148.12109406704002</v>
      </c>
      <c r="F73" s="10">
        <v>126.40195822716238</v>
      </c>
      <c r="G73" s="10">
        <v>62.27775880426703</v>
      </c>
      <c r="H73" s="55">
        <v>23.6534945858529</v>
      </c>
      <c r="I73" s="10">
        <v>122.54655764710608</v>
      </c>
      <c r="J73" s="10">
        <v>113.22059799328414</v>
      </c>
      <c r="K73" s="10">
        <v>91.2372066836909</v>
      </c>
      <c r="L73" s="10">
        <v>72.89928216677055</v>
      </c>
      <c r="M73" s="10">
        <v>60.6538917821165</v>
      </c>
      <c r="N73" s="10">
        <v>51.81670118432429</v>
      </c>
      <c r="O73" s="10">
        <v>54.36229465344942</v>
      </c>
      <c r="P73" s="10">
        <v>57.306014115376115</v>
      </c>
      <c r="Q73" s="10"/>
      <c r="R73" s="10"/>
      <c r="S73" s="47"/>
    </row>
    <row r="74" spans="1:19" ht="12.75">
      <c r="A74" s="3" t="s">
        <v>31</v>
      </c>
      <c r="B74" s="9">
        <v>141.18495228749663</v>
      </c>
      <c r="C74" s="10">
        <v>101.8011752492113</v>
      </c>
      <c r="D74" s="10">
        <f>'на 100 тыс'!AN37</f>
        <v>100.29928273595148</v>
      </c>
      <c r="E74" s="9">
        <v>83.87167633520713</v>
      </c>
      <c r="F74" s="10">
        <v>128.1678999489331</v>
      </c>
      <c r="G74" s="10">
        <v>101.8011752492113</v>
      </c>
      <c r="H74" s="55">
        <v>71.20437845846814</v>
      </c>
      <c r="I74" s="10">
        <v>184.45163436243232</v>
      </c>
      <c r="J74" s="10">
        <v>155.05483468433283</v>
      </c>
      <c r="K74" s="10">
        <v>135.03231239030526</v>
      </c>
      <c r="L74" s="10">
        <v>117.70029116659394</v>
      </c>
      <c r="M74" s="10">
        <v>106.09015004717507</v>
      </c>
      <c r="N74" s="10">
        <v>92.37589911635503</v>
      </c>
      <c r="O74" s="10">
        <v>80.7616999259402</v>
      </c>
      <c r="P74" s="10">
        <v>82.1759376680295</v>
      </c>
      <c r="Q74" s="10"/>
      <c r="R74" s="10"/>
      <c r="S74" s="47"/>
    </row>
    <row r="75" spans="1:19" ht="12.75">
      <c r="A75" s="3"/>
      <c r="B75" s="16"/>
      <c r="C75" s="10"/>
      <c r="D75" s="47"/>
      <c r="E75" s="50"/>
      <c r="F75" s="84"/>
      <c r="G75" s="10"/>
      <c r="H75" s="55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160"/>
    </row>
    <row r="76" spans="1:19" ht="13.5" thickBot="1">
      <c r="A76" s="4" t="s">
        <v>34</v>
      </c>
      <c r="B76" s="52">
        <v>114.2814209649069</v>
      </c>
      <c r="C76" s="85">
        <v>77.43743384866023</v>
      </c>
      <c r="D76" s="53">
        <f>'на 100 тыс'!AN41</f>
        <v>72.4532459479602</v>
      </c>
      <c r="E76" s="52">
        <v>120.20252543924336</v>
      </c>
      <c r="F76" s="85">
        <v>100.9</v>
      </c>
      <c r="G76" s="85">
        <v>77.4</v>
      </c>
      <c r="H76" s="161">
        <v>94.7</v>
      </c>
      <c r="I76" s="162">
        <v>98.5</v>
      </c>
      <c r="J76" s="162">
        <v>90.7</v>
      </c>
      <c r="K76" s="162">
        <v>82</v>
      </c>
      <c r="L76" s="162">
        <v>73.6</v>
      </c>
      <c r="M76" s="162">
        <v>67.1</v>
      </c>
      <c r="N76" s="162">
        <v>61.7</v>
      </c>
      <c r="O76" s="162">
        <v>58.1</v>
      </c>
      <c r="P76" s="162">
        <v>62.3</v>
      </c>
      <c r="Q76" s="162"/>
      <c r="R76" s="162"/>
      <c r="S76" s="163"/>
    </row>
  </sheetData>
  <sheetProtection/>
  <mergeCells count="8">
    <mergeCell ref="T5:V5"/>
    <mergeCell ref="E5:S5"/>
    <mergeCell ref="A4:A6"/>
    <mergeCell ref="B4:D5"/>
    <mergeCell ref="A42:A44"/>
    <mergeCell ref="B42:D43"/>
    <mergeCell ref="A40:H40"/>
    <mergeCell ref="E43:S43"/>
  </mergeCells>
  <conditionalFormatting sqref="U7:U38">
    <cfRule type="cellIs" priority="4" dxfId="3" operator="greaterThan" stopIfTrue="1">
      <formula>7</formula>
    </cfRule>
  </conditionalFormatting>
  <conditionalFormatting sqref="V7:V38">
    <cfRule type="cellIs" priority="2" dxfId="3" operator="greaterThan" stopIfTrue="1">
      <formula>7</formula>
    </cfRule>
  </conditionalFormatting>
  <conditionalFormatting sqref="U7:V38">
    <cfRule type="cellIs" priority="1" dxfId="4" operator="greaterThan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В. Никитина</cp:lastModifiedBy>
  <cp:lastPrinted>2016-09-01T09:51:43Z</cp:lastPrinted>
  <dcterms:created xsi:type="dcterms:W3CDTF">2013-04-28T17:57:04Z</dcterms:created>
  <dcterms:modified xsi:type="dcterms:W3CDTF">2016-11-01T08:04:00Z</dcterms:modified>
  <cp:category/>
  <cp:version/>
  <cp:contentType/>
  <cp:contentStatus/>
</cp:coreProperties>
</file>